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atdevic-my.sharepoint.com/personal/anna_higueras_uvic_cat/Documents/Escritorio/"/>
    </mc:Choice>
  </mc:AlternateContent>
  <xr:revisionPtr revIDLastSave="0" documentId="8_{A950F242-E65C-4958-9CF0-2E4CB4D74C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ràfic" sheetId="10" r:id="rId1"/>
    <sheet name="Dades" sheetId="2" r:id="rId2"/>
  </sheets>
  <definedNames>
    <definedName name="_xlnm.Print_Area" localSheetId="0">Gràfic!$A$1:$O$39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" l="1"/>
  <c r="AC3" i="2"/>
  <c r="AC6" i="2" s="1"/>
  <c r="AB3" i="2"/>
  <c r="AB6" i="2" s="1"/>
  <c r="AA3" i="2"/>
  <c r="AA6" i="2" s="1"/>
  <c r="Z3" i="2"/>
  <c r="Z6" i="2" s="1"/>
  <c r="X3" i="2"/>
  <c r="X6" i="2" s="1"/>
  <c r="W3" i="2"/>
  <c r="V3" i="2" l="1"/>
  <c r="W6" i="2" l="1"/>
  <c r="V6" i="2" l="1"/>
  <c r="U3" i="2"/>
  <c r="U6" i="2" s="1"/>
  <c r="S6" i="2" l="1"/>
  <c r="R6" i="2"/>
  <c r="Q6" i="2"/>
  <c r="N6" i="2"/>
  <c r="M6" i="2"/>
  <c r="L6" i="2"/>
  <c r="K6" i="2"/>
  <c r="J6" i="2"/>
  <c r="I6" i="2"/>
  <c r="H6" i="2"/>
  <c r="G6" i="2"/>
  <c r="F6" i="2"/>
  <c r="D6" i="2"/>
  <c r="C6" i="2"/>
  <c r="B6" i="2"/>
  <c r="E4" i="2"/>
  <c r="E3" i="2" s="1"/>
  <c r="E6" i="2" s="1"/>
  <c r="T3" i="2"/>
  <c r="T6" i="2" s="1"/>
  <c r="P3" i="2"/>
  <c r="P6" i="2" s="1"/>
  <c r="O3" i="2"/>
  <c r="O6" i="2" s="1"/>
</calcChain>
</file>

<file path=xl/sharedStrings.xml><?xml version="1.0" encoding="utf-8"?>
<sst xmlns="http://schemas.openxmlformats.org/spreadsheetml/2006/main" count="32" uniqueCount="32">
  <si>
    <t>1998-99</t>
  </si>
  <si>
    <t>1999-00</t>
  </si>
  <si>
    <t>2000-01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</si>
  <si>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</si>
  <si>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</si>
  <si>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</si>
  <si>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</si>
  <si>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</si>
  <si>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</si>
  <si>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</si>
  <si>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</si>
  <si>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</si>
  <si>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</si>
  <si>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</si>
  <si>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</si>
  <si>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Autofinançament</t>
  </si>
  <si>
    <t>Total inversions</t>
  </si>
  <si>
    <t>Contracte Programa Inversions</t>
  </si>
  <si>
    <t xml:space="preserve">2014-15 </t>
  </si>
  <si>
    <t>2015-16</t>
  </si>
  <si>
    <t>2016-17</t>
  </si>
  <si>
    <t>Mecenatge</t>
  </si>
  <si>
    <t>2001-02</t>
  </si>
  <si>
    <t>2017-18</t>
  </si>
  <si>
    <t>2018-19</t>
  </si>
  <si>
    <t>2019-20</t>
  </si>
  <si>
    <t>2020-21</t>
  </si>
  <si>
    <t>2021-22</t>
  </si>
  <si>
    <t>2022-23</t>
  </si>
  <si>
    <t xml:space="preserve"> 2023-24</t>
  </si>
  <si>
    <t xml:space="preserve"> 2024-25</t>
  </si>
  <si>
    <t>Ppt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</si>
</sst>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0" xfId="0" applyFont="1"/>
    <xf numFmtId="3" fontId="1" fillId="2" borderId="1" xfId="0" applyNumberFormat="1" applyFont="1" applyFill="1" applyBorder="1"/>
    <xf numFmtId="49" fontId="4" fillId="3" borderId="2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/>
    <xf numFmtId="0" fontId="0" fillId="0" borderId="1" xfId="0" applyBorder="1"/>
    <xf numFmtId="3" fontId="2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69115365315"/>
          <c:y val="1.4468292761242554E-2"/>
          <c:w val="0.91110976791801435"/>
          <c:h val="0.84827367858391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Dades!$A$3</c:f>
              <c:strCache>
                <c:ptCount val="1"/>
                <c:pt idx="0">
                  <c:v>Autofinançament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Dades!$B$2:$AC$2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 2023-24</c:v>
                </c:pt>
                <c:pt idx="26">
                  <c:v> 2024-25</c:v>
                </c:pt>
                <c:pt idx="27">
                  <c:v>Ppt 2025-26</c:v>
                </c:pt>
              </c:strCache>
            </c:strRef>
          </c:cat>
          <c:val>
            <c:numRef>
              <c:f>Dades!$B$3:$AC$3</c:f>
              <c:numCache>
                <c:formatCode>#,##0</c:formatCode>
                <c:ptCount val="28"/>
                <c:pt idx="0">
                  <c:v>570926.54430060228</c:v>
                </c:pt>
                <c:pt idx="1">
                  <c:v>411864.83237772406</c:v>
                </c:pt>
                <c:pt idx="2">
                  <c:v>410127.33643455576</c:v>
                </c:pt>
                <c:pt idx="3">
                  <c:v>317661.44999999995</c:v>
                </c:pt>
                <c:pt idx="4">
                  <c:v>1366753.38</c:v>
                </c:pt>
                <c:pt idx="5">
                  <c:v>1115466.3899999999</c:v>
                </c:pt>
                <c:pt idx="6">
                  <c:v>1367341.3399999996</c:v>
                </c:pt>
                <c:pt idx="7">
                  <c:v>1303506.21</c:v>
                </c:pt>
                <c:pt idx="8">
                  <c:v>1623585.59</c:v>
                </c:pt>
                <c:pt idx="9">
                  <c:v>479082.68999999994</c:v>
                </c:pt>
                <c:pt idx="10">
                  <c:v>175447.90999999945</c:v>
                </c:pt>
                <c:pt idx="11">
                  <c:v>516708.34000000008</c:v>
                </c:pt>
                <c:pt idx="12">
                  <c:v>314012</c:v>
                </c:pt>
                <c:pt idx="13">
                  <c:v>25078</c:v>
                </c:pt>
                <c:pt idx="14">
                  <c:v>157849</c:v>
                </c:pt>
                <c:pt idx="15">
                  <c:v>1178672</c:v>
                </c:pt>
                <c:pt idx="16">
                  <c:v>798548</c:v>
                </c:pt>
                <c:pt idx="17">
                  <c:v>533124</c:v>
                </c:pt>
                <c:pt idx="18">
                  <c:v>1562693.33</c:v>
                </c:pt>
                <c:pt idx="19">
                  <c:v>1990953.83</c:v>
                </c:pt>
                <c:pt idx="20">
                  <c:v>969423</c:v>
                </c:pt>
                <c:pt idx="21">
                  <c:v>648482.75</c:v>
                </c:pt>
                <c:pt idx="22">
                  <c:v>2034288.44</c:v>
                </c:pt>
                <c:pt idx="23">
                  <c:v>695375.66999999993</c:v>
                </c:pt>
                <c:pt idx="24">
                  <c:v>553206</c:v>
                </c:pt>
                <c:pt idx="25">
                  <c:v>1233756.83</c:v>
                </c:pt>
                <c:pt idx="26">
                  <c:v>1227007.56</c:v>
                </c:pt>
                <c:pt idx="27">
                  <c:v>996533.37000000011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0-4D90-81C1-45CF2689FF5F}"/>
            </c:ext>
          </c:extLst>
        </c:ser>
        <c:ser>
          <c:idx val="1"/>
          <c:order val="1"/>
          <c:tx>
            <c:strRef>
              <c:f>Dades!$A$5</c:f>
              <c:strCache>
                <c:ptCount val="1"/>
                <c:pt idx="0">
                  <c:v>Contracte Programa Inversions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Dades!$B$2:$AC$2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 2023-24</c:v>
                </c:pt>
                <c:pt idx="26">
                  <c:v> 2024-25</c:v>
                </c:pt>
                <c:pt idx="27">
                  <c:v>Ppt 2025-26</c:v>
                </c:pt>
              </c:strCache>
            </c:strRef>
          </c:cat>
          <c:val>
            <c:numRef>
              <c:f>Dades!$B$5:$AC$5</c:f>
              <c:numCache>
                <c:formatCode>#,##0</c:formatCode>
                <c:ptCount val="28"/>
                <c:pt idx="9">
                  <c:v>1000000</c:v>
                </c:pt>
                <c:pt idx="10">
                  <c:v>1000000</c:v>
                </c:pt>
                <c:pt idx="11">
                  <c:v>1070000</c:v>
                </c:pt>
                <c:pt idx="12">
                  <c:v>963000</c:v>
                </c:pt>
                <c:pt idx="13">
                  <c:v>734020</c:v>
                </c:pt>
                <c:pt idx="14">
                  <c:v>704020</c:v>
                </c:pt>
                <c:pt idx="15">
                  <c:v>498814</c:v>
                </c:pt>
                <c:pt idx="16">
                  <c:v>300000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  <c:pt idx="21">
                  <c:v>400000</c:v>
                </c:pt>
                <c:pt idx="22">
                  <c:v>400000</c:v>
                </c:pt>
                <c:pt idx="23">
                  <c:v>400000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0-4D90-81C1-45CF2689FF5F}"/>
            </c:ext>
          </c:extLst>
        </c:ser>
        <c:ser>
          <c:idx val="2"/>
          <c:order val="2"/>
          <c:tx>
            <c:strRef>
              <c:f>Dades!$A$4</c:f>
              <c:strCache>
                <c:ptCount val="1"/>
                <c:pt idx="0">
                  <c:v>Mecenatge</c:v>
                </c:pt>
              </c:strCache>
            </c:strRef>
          </c:tx>
          <c:invertIfNegative val="0"/>
          <c:cat>
            <c:strRef>
              <c:f>Dades!$B$2:$AC$2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 2023-24</c:v>
                </c:pt>
                <c:pt idx="26">
                  <c:v> 2024-25</c:v>
                </c:pt>
                <c:pt idx="27">
                  <c:v>Ppt 2025-26</c:v>
                </c:pt>
              </c:strCache>
            </c:strRef>
          </c:cat>
          <c:val>
            <c:numRef>
              <c:f>Dades!$B$4:$AC$4</c:f>
              <c:numCache>
                <c:formatCode>#,##0</c:formatCode>
                <c:ptCount val="28"/>
                <c:pt idx="3">
                  <c:v>1021720.56</c:v>
                </c:pt>
                <c:pt idx="13">
                  <c:v>610649</c:v>
                </c:pt>
                <c:pt idx="18">
                  <c:v>100000</c:v>
                </c:pt>
                <c:pt idx="19">
                  <c:v>500000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3-406E-911C-5266C92C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8316144"/>
        <c:axId val="658313424"/>
      </c:barChart>
      <c:catAx>
        <c:axId val="65831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8313424"/>
        <c:crosses val="autoZero"/>
        <c:auto val="1"/>
        <c:lblAlgn val="ctr"/>
        <c:lblOffset val="100"/>
        <c:noMultiLvlLbl val="0"/>
      </c:catAx>
      <c:valAx>
        <c:axId val="65831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Inversions</a:t>
                </a:r>
                <a:r>
                  <a:rPr lang="en-US" baseline="0"/>
                  <a:t> i el seu finançament (imports en euros)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58316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131537</xdr:colOff>
      <xdr:row>1</xdr:row>
      <xdr:rowOff>1158875</xdr:rowOff>
    </xdr:from>
    <xdr:to>
      <xdr:col>14</xdr:col>
      <xdr:colOff>644072</xdr:colOff>
      <xdr:row>31</xdr:row>
      <xdr:rowOff>92983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32</xdr:row>
      <xdr:rowOff>174625</xdr:rowOff>
    </xdr:from>
    <xdr:to>
      <xdr:col>7</xdr:col>
      <xdr:colOff>31750</xdr:colOff>
      <xdr:row>34</xdr:row>
      <xdr:rowOff>31750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64250" y="7239000"/>
          <a:ext cx="14922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Excercis econòmics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"/>
  <sheetViews>
    <sheetView showGridLines="0" tabSelected="1" view="pageBreakPreview" zoomScale="70" zoomScaleNormal="100" zoomScaleSheetLayoutView="70" workbookViewId="0">
      <selection activeCell="K43" sqref="K43"/>
    </sheetView>
  </sheetViews>
  <sheetFormatPr defaultColWidth="11.42578125" defaultRowHeight="15" x14ac:dyDescent="0.25"/>
  <cols>
    <col min="2" max="2" width="35.85546875" customWidth="1"/>
    <col min="3" max="11" width="13" style="1" bestFit="1" customWidth="1"/>
    <col min="12" max="12" width="14.85546875" style="1" customWidth="1"/>
    <col min="13" max="13" width="11.7109375" style="1" bestFit="1" customWidth="1"/>
    <col min="14" max="14" width="13" style="1" bestFit="1" customWidth="1"/>
    <col min="18" max="18" width="12.28515625" customWidth="1"/>
  </cols>
  <sheetData>
    <row r="1" spans="2:2" x14ac:dyDescent="0.25">
      <c r="B1" s="3"/>
    </row>
    <row r="2" spans="2:2" ht="91.5" customHeight="1" x14ac:dyDescent="0.25"/>
  </sheetData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orientation="landscape" r:id="rId1"/>
  <headerFooter>
    <oddHeader>&amp;L&amp;G&amp;CGRÀFIC EVOLUCIÓ INVERSIONS I EL SEU FINANÇAMENT&amp;RActualització:   17/12/2020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18"/>
  <sheetViews>
    <sheetView zoomScaleNormal="100" workbookViewId="0">
      <selection activeCell="AB10" sqref="AB10"/>
    </sheetView>
  </sheetViews>
  <sheetFormatPr defaultColWidth="11.42578125" defaultRowHeight="15" x14ac:dyDescent="0.25"/>
  <cols>
    <col min="1" max="1" width="27.140625" style="9" customWidth="1"/>
    <col min="2" max="10" width="11.5703125" style="2" bestFit="1" customWidth="1"/>
    <col min="11" max="11" width="11.85546875" style="2" customWidth="1"/>
    <col min="12" max="13" width="11.28515625" style="2" bestFit="1" customWidth="1"/>
    <col min="14" max="15" width="12.7109375" style="2" bestFit="1" customWidth="1"/>
    <col min="16" max="16" width="11.5703125" style="2" bestFit="1" customWidth="1"/>
    <col min="17" max="17" width="11.28515625" style="2" bestFit="1" customWidth="1"/>
    <col min="18" max="18" width="9.140625" style="2" bestFit="1" customWidth="1"/>
    <col min="20" max="20" width="12.7109375" customWidth="1"/>
    <col min="29" max="29" width="14.5703125" customWidth="1"/>
  </cols>
  <sheetData>
    <row r="2" spans="1:29" s="7" customFormat="1" ht="30" x14ac:dyDescent="0.25">
      <c r="A2" s="5"/>
      <c r="B2" s="6" t="s">
        <v>0</v>
      </c>
      <c r="C2" s="6" t="s">
        <v>1</v>
      </c>
      <c r="D2" s="6" t="s">
        <v>2</v>
      </c>
      <c r="E2" s="6" t="s">
        <v>22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18</v>
      </c>
      <c r="S2" s="6" t="s">
        <v>19</v>
      </c>
      <c r="T2" s="6" t="s">
        <v>20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</row>
    <row r="3" spans="1:29" s="12" customFormat="1" x14ac:dyDescent="0.25">
      <c r="A3" s="10" t="s">
        <v>15</v>
      </c>
      <c r="B3" s="11">
        <v>570926.54430060228</v>
      </c>
      <c r="C3" s="11">
        <v>411864.83237772406</v>
      </c>
      <c r="D3" s="11">
        <v>410127.33643455576</v>
      </c>
      <c r="E3" s="11">
        <f>1339382.01-E4</f>
        <v>317661.44999999995</v>
      </c>
      <c r="F3" s="11">
        <v>1366753.38</v>
      </c>
      <c r="G3" s="11">
        <v>1115466.3899999999</v>
      </c>
      <c r="H3" s="11">
        <v>1367341.3399999996</v>
      </c>
      <c r="I3" s="11">
        <v>1303506.21</v>
      </c>
      <c r="J3" s="11">
        <v>1623585.59</v>
      </c>
      <c r="K3" s="11">
        <v>479082.68999999994</v>
      </c>
      <c r="L3" s="11">
        <v>175447.90999999945</v>
      </c>
      <c r="M3" s="11">
        <v>516708.34000000008</v>
      </c>
      <c r="N3" s="11">
        <v>314012</v>
      </c>
      <c r="O3" s="11">
        <f>635727-O4</f>
        <v>25078</v>
      </c>
      <c r="P3" s="11">
        <f>127849+30000</f>
        <v>157849</v>
      </c>
      <c r="Q3" s="11">
        <v>1178672</v>
      </c>
      <c r="R3" s="11">
        <v>798548</v>
      </c>
      <c r="S3" s="11">
        <v>533124</v>
      </c>
      <c r="T3" s="11">
        <f>1662693.33-T4</f>
        <v>1562693.33</v>
      </c>
      <c r="U3" s="11">
        <f>2890953.83-U5-U4</f>
        <v>1990953.83</v>
      </c>
      <c r="V3" s="11">
        <f>1369423-V5</f>
        <v>969423</v>
      </c>
      <c r="W3" s="11">
        <f>1048482.75-W5</f>
        <v>648482.75</v>
      </c>
      <c r="X3" s="11">
        <f>2434288.44-X5</f>
        <v>2034288.44</v>
      </c>
      <c r="Y3" s="11">
        <v>695375.66999999993</v>
      </c>
      <c r="Z3" s="11">
        <f>1053206-Z5</f>
        <v>553206</v>
      </c>
      <c r="AA3" s="11">
        <f>1733756.83-AA5</f>
        <v>1233756.83</v>
      </c>
      <c r="AB3" s="11">
        <f>1727007.56-AB5</f>
        <v>1227007.56</v>
      </c>
      <c r="AC3" s="11">
        <f>1496533.37-AC5</f>
        <v>996533.37000000011</v>
      </c>
    </row>
    <row r="4" spans="1:29" s="12" customFormat="1" x14ac:dyDescent="0.25">
      <c r="A4" s="10" t="s">
        <v>21</v>
      </c>
      <c r="B4" s="13"/>
      <c r="C4" s="13"/>
      <c r="D4" s="13"/>
      <c r="E4" s="13">
        <f>1021720.56-D4-C4</f>
        <v>1021720.56</v>
      </c>
      <c r="F4" s="13"/>
      <c r="G4" s="13"/>
      <c r="H4" s="13"/>
      <c r="I4" s="13"/>
      <c r="J4" s="13"/>
      <c r="K4" s="13"/>
      <c r="L4" s="13"/>
      <c r="M4" s="13"/>
      <c r="N4" s="13"/>
      <c r="O4" s="13">
        <v>610649</v>
      </c>
      <c r="P4" s="13"/>
      <c r="Q4" s="13"/>
      <c r="R4" s="13"/>
      <c r="S4" s="14"/>
      <c r="T4" s="13">
        <v>100000</v>
      </c>
      <c r="U4" s="13">
        <v>500000</v>
      </c>
      <c r="V4" s="13">
        <v>0</v>
      </c>
      <c r="W4" s="13">
        <v>0</v>
      </c>
      <c r="X4" s="13"/>
      <c r="Y4" s="13"/>
      <c r="Z4" s="13"/>
      <c r="AA4" s="13"/>
      <c r="AB4" s="13"/>
      <c r="AC4" s="13"/>
    </row>
    <row r="5" spans="1:29" s="12" customFormat="1" ht="30" x14ac:dyDescent="0.25">
      <c r="A5" s="10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>
        <v>1000000</v>
      </c>
      <c r="L5" s="11">
        <v>1000000</v>
      </c>
      <c r="M5" s="11">
        <v>1070000</v>
      </c>
      <c r="N5" s="11">
        <v>963000</v>
      </c>
      <c r="O5" s="11">
        <v>734020</v>
      </c>
      <c r="P5" s="11">
        <v>704020</v>
      </c>
      <c r="Q5" s="11">
        <v>498814</v>
      </c>
      <c r="R5" s="11">
        <v>300000</v>
      </c>
      <c r="S5" s="11">
        <v>400000</v>
      </c>
      <c r="T5" s="11">
        <v>400000</v>
      </c>
      <c r="U5" s="11">
        <v>400000</v>
      </c>
      <c r="V5" s="11">
        <v>400000</v>
      </c>
      <c r="W5" s="11">
        <v>400000</v>
      </c>
      <c r="X5" s="11">
        <v>400000</v>
      </c>
      <c r="Y5" s="11">
        <v>400000</v>
      </c>
      <c r="Z5" s="11">
        <v>500000</v>
      </c>
      <c r="AA5" s="11">
        <v>500000</v>
      </c>
      <c r="AB5" s="11">
        <v>500000</v>
      </c>
      <c r="AC5" s="11">
        <v>500000</v>
      </c>
    </row>
    <row r="6" spans="1:29" x14ac:dyDescent="0.25">
      <c r="A6" s="8" t="s">
        <v>16</v>
      </c>
      <c r="B6" s="4">
        <f>B3+B5+B4</f>
        <v>570926.54430060228</v>
      </c>
      <c r="C6" s="4">
        <f t="shared" ref="C6:S6" si="0">C3+C5+C4</f>
        <v>411864.83237772406</v>
      </c>
      <c r="D6" s="4">
        <f t="shared" si="0"/>
        <v>410127.33643455576</v>
      </c>
      <c r="E6" s="4">
        <f t="shared" si="0"/>
        <v>1339382.01</v>
      </c>
      <c r="F6" s="4">
        <f t="shared" si="0"/>
        <v>1366753.38</v>
      </c>
      <c r="G6" s="4">
        <f t="shared" si="0"/>
        <v>1115466.3899999999</v>
      </c>
      <c r="H6" s="4">
        <f t="shared" si="0"/>
        <v>1367341.3399999996</v>
      </c>
      <c r="I6" s="4">
        <f t="shared" si="0"/>
        <v>1303506.21</v>
      </c>
      <c r="J6" s="4">
        <f t="shared" si="0"/>
        <v>1623585.59</v>
      </c>
      <c r="K6" s="4">
        <f t="shared" si="0"/>
        <v>1479082.69</v>
      </c>
      <c r="L6" s="4">
        <f t="shared" si="0"/>
        <v>1175447.9099999995</v>
      </c>
      <c r="M6" s="4">
        <f t="shared" si="0"/>
        <v>1586708.34</v>
      </c>
      <c r="N6" s="4">
        <f t="shared" si="0"/>
        <v>1277012</v>
      </c>
      <c r="O6" s="4">
        <f t="shared" si="0"/>
        <v>1369747</v>
      </c>
      <c r="P6" s="4">
        <f t="shared" si="0"/>
        <v>861869</v>
      </c>
      <c r="Q6" s="4">
        <f t="shared" si="0"/>
        <v>1677486</v>
      </c>
      <c r="R6" s="4">
        <f t="shared" si="0"/>
        <v>1098548</v>
      </c>
      <c r="S6" s="4">
        <f t="shared" si="0"/>
        <v>933124</v>
      </c>
      <c r="T6" s="4">
        <f>T3+T5+T4</f>
        <v>2062693.33</v>
      </c>
      <c r="U6" s="4">
        <f t="shared" ref="U6:V6" si="1">U3+U5+U4</f>
        <v>2890953.83</v>
      </c>
      <c r="V6" s="4">
        <f t="shared" si="1"/>
        <v>1369423</v>
      </c>
      <c r="W6" s="4">
        <f t="shared" ref="W6:AC6" si="2">W3+W5+W4</f>
        <v>1048482.75</v>
      </c>
      <c r="X6" s="4">
        <f t="shared" si="2"/>
        <v>2434288.44</v>
      </c>
      <c r="Y6" s="4">
        <f t="shared" si="2"/>
        <v>1095375.67</v>
      </c>
      <c r="Z6" s="4">
        <f>Z3+Z5+Z4</f>
        <v>1053206</v>
      </c>
      <c r="AA6" s="4">
        <f t="shared" si="2"/>
        <v>1733756.83</v>
      </c>
      <c r="AB6" s="4">
        <f t="shared" si="2"/>
        <v>1727007.56</v>
      </c>
      <c r="AC6" s="4">
        <f t="shared" si="2"/>
        <v>1496533.37</v>
      </c>
    </row>
    <row r="8" spans="1:29" x14ac:dyDescent="0.25">
      <c r="S8" s="2"/>
    </row>
    <row r="9" spans="1:29" x14ac:dyDescent="0.25">
      <c r="S9" s="1"/>
      <c r="T9" s="1"/>
    </row>
    <row r="10" spans="1:29" x14ac:dyDescent="0.25">
      <c r="S10" s="1"/>
      <c r="T10" s="1"/>
    </row>
    <row r="11" spans="1:29" x14ac:dyDescent="0.25">
      <c r="S11" s="1"/>
      <c r="T11" s="1"/>
    </row>
    <row r="12" spans="1:29" x14ac:dyDescent="0.25">
      <c r="Q12" s="15"/>
      <c r="R12" s="15"/>
      <c r="S12" s="16"/>
      <c r="T12" s="16"/>
    </row>
    <row r="14" spans="1:29" x14ac:dyDescent="0.25">
      <c r="S14" s="1"/>
      <c r="T14" s="1"/>
    </row>
    <row r="15" spans="1:29" x14ac:dyDescent="0.25">
      <c r="S15" s="1"/>
      <c r="T15" s="1"/>
    </row>
    <row r="16" spans="1:29" x14ac:dyDescent="0.25">
      <c r="S16" s="1"/>
      <c r="T16" s="1"/>
    </row>
    <row r="17" spans="17:20" x14ac:dyDescent="0.25">
      <c r="S17" s="1"/>
      <c r="T17" s="1"/>
    </row>
    <row r="18" spans="17:20" x14ac:dyDescent="0.25">
      <c r="Q18" s="15"/>
      <c r="S18" s="1"/>
      <c r="T18" s="16"/>
    </row>
  </sheetData>
  <pageMargins left="0.70866141732283472" right="0.70866141732283472" top="0.74803149606299213" bottom="0.74803149606299213" header="0.31496062992125984" footer="0.31496062992125984"/>
  <pageSetup paperSize="9" scale="46" orientation="landscape" horizontalDpi="4294967294" r:id="rId1"/>
  <headerFooter>
    <oddHeader>&amp;L&amp;G&amp;CDADES EVOLUCIÓ INVERSIONS I EL SEU FINANÇAMENT&amp;RActualització: 17/12/2014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Gràfic</vt:lpstr>
      <vt:lpstr>Dades</vt:lpstr>
      <vt:lpstr>Gràfic!Àrea_d'impressió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30235</dc:creator>
  <cp:lastModifiedBy>Anna Higueras Castillo</cp:lastModifiedBy>
  <cp:lastPrinted>2021-01-10T20:55:51Z</cp:lastPrinted>
  <dcterms:created xsi:type="dcterms:W3CDTF">2013-12-09T10:26:52Z</dcterms:created>
  <dcterms:modified xsi:type="dcterms:W3CDTF">2026-01-26T14:14:29Z</dcterms:modified>
</cp:coreProperties>
</file>