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EC\PORTAL DE LA TRANSPARÈNCIA\02-GRÀFIQUES\2020-21-Gràfiques Portal\20210622-Reunió Patronat\"/>
    </mc:Choice>
  </mc:AlternateContent>
  <xr:revisionPtr revIDLastSave="0" documentId="13_ncr:1_{8067367F-722B-428D-A9F9-E2F514883113}" xr6:coauthVersionLast="36" xr6:coauthVersionMax="36" xr10:uidLastSave="{00000000-0000-0000-0000-000000000000}"/>
  <bookViews>
    <workbookView xWindow="0" yWindow="0" windowWidth="20490" windowHeight="6410" activeTab="1" xr2:uid="{00000000-000D-0000-FFFF-FFFF00000000}"/>
  </bookViews>
  <sheets>
    <sheet name="Gràfic " sheetId="5" r:id="rId1"/>
    <sheet name="Dades" sheetId="2" r:id="rId2"/>
  </sheets>
  <definedNames>
    <definedName name="_xlnm.Print_Area" localSheetId="1">Dades!$A$1:$W$32</definedName>
    <definedName name="_xlnm.Print_Area" localSheetId="0">'Gràfic '!$A$1:$V$46</definedName>
  </definedNames>
  <calcPr calcId="191029"/>
</workbook>
</file>

<file path=xl/calcChain.xml><?xml version="1.0" encoding="utf-8"?>
<calcChain xmlns="http://schemas.openxmlformats.org/spreadsheetml/2006/main">
  <c r="X7" i="2" l="1"/>
  <c r="Y6" i="2"/>
  <c r="V6" i="2" l="1"/>
  <c r="V7" i="2" s="1"/>
  <c r="T5" i="2" l="1"/>
  <c r="U6" i="2" l="1"/>
  <c r="S6" i="2" l="1"/>
  <c r="T6" i="2" l="1"/>
  <c r="R6" i="2" l="1"/>
  <c r="Q6" i="2" l="1"/>
  <c r="E6" i="2" l="1"/>
  <c r="I6" i="2"/>
  <c r="H6" i="2"/>
  <c r="G6" i="2"/>
  <c r="F6" i="2"/>
  <c r="D6" i="2"/>
  <c r="B6" i="2"/>
  <c r="P6" i="2" l="1"/>
  <c r="O6" i="2"/>
  <c r="N6" i="2"/>
  <c r="M6" i="2"/>
  <c r="L6" i="2"/>
  <c r="K6" i="2"/>
  <c r="J6" i="2"/>
  <c r="C6" i="2"/>
  <c r="C7" i="2" s="1"/>
  <c r="D7" i="2" s="1"/>
  <c r="E7" i="2" s="1"/>
  <c r="F7" i="2" s="1"/>
  <c r="G7" i="2" s="1"/>
  <c r="H7" i="2" l="1"/>
  <c r="I7" i="2" s="1"/>
  <c r="J7" i="2" s="1"/>
  <c r="K7" i="2" s="1"/>
  <c r="L7" i="2" s="1"/>
  <c r="M7" i="2" l="1"/>
  <c r="N7" i="2" s="1"/>
  <c r="O7" i="2" s="1"/>
  <c r="P7" i="2" s="1"/>
  <c r="Q7" i="2" s="1"/>
  <c r="R7" i="2" s="1"/>
  <c r="S7" i="2" s="1"/>
  <c r="T7" i="2" s="1"/>
  <c r="U7" i="2" s="1"/>
  <c r="W6" i="2" l="1"/>
  <c r="W7" i="2" s="1"/>
  <c r="Y7" i="2" l="1"/>
  <c r="X6" i="2"/>
</calcChain>
</file>

<file path=xl/sharedStrings.xml><?xml version="1.0" encoding="utf-8"?>
<sst xmlns="http://schemas.openxmlformats.org/spreadsheetml/2006/main" count="29" uniqueCount="29">
  <si>
    <t>INGRESSOS</t>
  </si>
  <si>
    <t>DESPESES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</si>
  <si>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</si>
  <si>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</si>
  <si>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</si>
  <si>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</si>
  <si>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</si>
  <si>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</si>
  <si>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</si>
  <si>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</si>
  <si>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</si>
  <si>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</si>
  <si>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</si>
  <si>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</si>
  <si>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</si>
  <si>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</si>
  <si>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</si>
  <si>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SUPERÀVIT / DÈFICIT</t>
  </si>
  <si>
    <t>SUPERÀVIT / DÈFICIT ACUMULAT</t>
  </si>
  <si>
    <t>CONCEPTE</t>
  </si>
  <si>
    <t>2013-14</t>
  </si>
  <si>
    <t>2014-15</t>
  </si>
  <si>
    <t>2015-16</t>
  </si>
  <si>
    <t>2016-17</t>
  </si>
  <si>
    <t>2017-18</t>
  </si>
  <si>
    <t>2018-19</t>
  </si>
  <si>
    <t>2019-20</t>
  </si>
  <si>
    <t>Ppt 
2020-21</t>
  </si>
  <si>
    <t>Ppt 
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</si>
</sst>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1" fillId="0" borderId="0" xfId="0" applyFont="1"/>
    <xf numFmtId="3" fontId="3" fillId="0" borderId="1" xfId="0" applyNumberFormat="1" applyFont="1" applyBorder="1"/>
    <xf numFmtId="0" fontId="4" fillId="0" borderId="0" xfId="0" applyFont="1"/>
    <xf numFmtId="3" fontId="4" fillId="3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526333674373E-2"/>
          <c:y val="1.3882510065007878E-2"/>
          <c:w val="0.92426624638021937"/>
          <c:h val="0.88485899603655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Dades!$A$4</c:f>
              <c:strCache>
                <c:ptCount val="1"/>
                <c:pt idx="0">
                  <c:v>INGRESSOS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Dades!$B$3:$Y$3</c:f>
              <c:strCache>
                <c:ptCount val="24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  <c:pt idx="16">
                  <c:v>2014-15</c:v>
                </c:pt>
                <c:pt idx="17">
                  <c:v>2015-16</c:v>
                </c:pt>
                <c:pt idx="18">
                  <c:v>2016-17</c:v>
                </c:pt>
                <c:pt idx="19">
                  <c:v>2017-18</c:v>
                </c:pt>
                <c:pt idx="20">
                  <c:v>2018-19</c:v>
                </c:pt>
                <c:pt idx="21">
                  <c:v>2019-20</c:v>
                </c:pt>
                <c:pt idx="22">
                  <c:v>Ppt 
2020-21</c:v>
                </c:pt>
                <c:pt idx="23">
                  <c:v>Ppt 
2021-22</c:v>
                </c:pt>
              </c:strCache>
            </c:strRef>
          </c:cat>
          <c:val>
            <c:numRef>
              <c:f>Dades!$B$4:$Y$4</c:f>
              <c:numCache>
                <c:formatCode>#,##0</c:formatCode>
                <c:ptCount val="24"/>
                <c:pt idx="0">
                  <c:v>13358885.212698184</c:v>
                </c:pt>
                <c:pt idx="1">
                  <c:v>15035371.65147236</c:v>
                </c:pt>
                <c:pt idx="2">
                  <c:v>15096739.772971284</c:v>
                </c:pt>
                <c:pt idx="3">
                  <c:v>15534312.449999999</c:v>
                </c:pt>
                <c:pt idx="4">
                  <c:v>16291934.639999999</c:v>
                </c:pt>
                <c:pt idx="5">
                  <c:v>17936804.620000001</c:v>
                </c:pt>
                <c:pt idx="6">
                  <c:v>20239462.670000002</c:v>
                </c:pt>
                <c:pt idx="7">
                  <c:v>22206612.010000002</c:v>
                </c:pt>
                <c:pt idx="8">
                  <c:v>24341859</c:v>
                </c:pt>
                <c:pt idx="9">
                  <c:v>25447527</c:v>
                </c:pt>
                <c:pt idx="10">
                  <c:v>28180863</c:v>
                </c:pt>
                <c:pt idx="11">
                  <c:v>31251243</c:v>
                </c:pt>
                <c:pt idx="12">
                  <c:v>31170274.100000001</c:v>
                </c:pt>
                <c:pt idx="13">
                  <c:v>30815189.629999999</c:v>
                </c:pt>
                <c:pt idx="14">
                  <c:v>31408511.949999999</c:v>
                </c:pt>
                <c:pt idx="15">
                  <c:v>32843306.359999999</c:v>
                </c:pt>
                <c:pt idx="16">
                  <c:v>33631594</c:v>
                </c:pt>
                <c:pt idx="17">
                  <c:v>34970720</c:v>
                </c:pt>
                <c:pt idx="18">
                  <c:v>37893313</c:v>
                </c:pt>
                <c:pt idx="19">
                  <c:v>39317506</c:v>
                </c:pt>
                <c:pt idx="20">
                  <c:v>42088626</c:v>
                </c:pt>
                <c:pt idx="21">
                  <c:v>43014979.600000001</c:v>
                </c:pt>
                <c:pt idx="22">
                  <c:v>44715726</c:v>
                </c:pt>
                <c:pt idx="23">
                  <c:v>46720795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B-4FAD-AC37-19B080054F22}"/>
            </c:ext>
          </c:extLst>
        </c:ser>
        <c:ser>
          <c:idx val="1"/>
          <c:order val="1"/>
          <c:tx>
            <c:strRef>
              <c:f>Dades!$A$5</c:f>
              <c:strCache>
                <c:ptCount val="1"/>
                <c:pt idx="0">
                  <c:v>DESPESES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Dades!$B$3:$Y$3</c:f>
              <c:strCache>
                <c:ptCount val="24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  <c:pt idx="16">
                  <c:v>2014-15</c:v>
                </c:pt>
                <c:pt idx="17">
                  <c:v>2015-16</c:v>
                </c:pt>
                <c:pt idx="18">
                  <c:v>2016-17</c:v>
                </c:pt>
                <c:pt idx="19">
                  <c:v>2017-18</c:v>
                </c:pt>
                <c:pt idx="20">
                  <c:v>2018-19</c:v>
                </c:pt>
                <c:pt idx="21">
                  <c:v>2019-20</c:v>
                </c:pt>
                <c:pt idx="22">
                  <c:v>Ppt 
2020-21</c:v>
                </c:pt>
                <c:pt idx="23">
                  <c:v>Ppt 
2021-22</c:v>
                </c:pt>
              </c:strCache>
            </c:strRef>
          </c:cat>
          <c:val>
            <c:numRef>
              <c:f>Dades!$B$5:$Y$5</c:f>
              <c:numCache>
                <c:formatCode>#,##0</c:formatCode>
                <c:ptCount val="24"/>
                <c:pt idx="0">
                  <c:v>14228884.741324401</c:v>
                </c:pt>
                <c:pt idx="1">
                  <c:v>15558895.736420132</c:v>
                </c:pt>
                <c:pt idx="2">
                  <c:v>15405022.129265683</c:v>
                </c:pt>
                <c:pt idx="3">
                  <c:v>15576122.73</c:v>
                </c:pt>
                <c:pt idx="4">
                  <c:v>16239048.469999999</c:v>
                </c:pt>
                <c:pt idx="5">
                  <c:v>17617212.909999996</c:v>
                </c:pt>
                <c:pt idx="6">
                  <c:v>19566820.32</c:v>
                </c:pt>
                <c:pt idx="7">
                  <c:v>21501391.789999999</c:v>
                </c:pt>
                <c:pt idx="8">
                  <c:v>23804238</c:v>
                </c:pt>
                <c:pt idx="9">
                  <c:v>25992420</c:v>
                </c:pt>
                <c:pt idx="10">
                  <c:v>28978125</c:v>
                </c:pt>
                <c:pt idx="11">
                  <c:v>30805920</c:v>
                </c:pt>
                <c:pt idx="12">
                  <c:v>31129053.129999999</c:v>
                </c:pt>
                <c:pt idx="13">
                  <c:v>29838016.5</c:v>
                </c:pt>
                <c:pt idx="14">
                  <c:v>31468540.280000001</c:v>
                </c:pt>
                <c:pt idx="15">
                  <c:v>32830795.66</c:v>
                </c:pt>
                <c:pt idx="16">
                  <c:v>33562866</c:v>
                </c:pt>
                <c:pt idx="17">
                  <c:v>34837955</c:v>
                </c:pt>
                <c:pt idx="18">
                  <c:v>37748473</c:v>
                </c:pt>
                <c:pt idx="19">
                  <c:v>39503919</c:v>
                </c:pt>
                <c:pt idx="20">
                  <c:v>42087710</c:v>
                </c:pt>
                <c:pt idx="21">
                  <c:v>43014781.359999999</c:v>
                </c:pt>
                <c:pt idx="22">
                  <c:v>44491101</c:v>
                </c:pt>
                <c:pt idx="23">
                  <c:v>46718360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8B-4FAD-AC37-19B080054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258096"/>
        <c:axId val="-2070266800"/>
      </c:barChart>
      <c:catAx>
        <c:axId val="-207025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70266800"/>
        <c:crosses val="autoZero"/>
        <c:auto val="1"/>
        <c:lblAlgn val="ctr"/>
        <c:lblOffset val="100"/>
        <c:noMultiLvlLbl val="0"/>
      </c:catAx>
      <c:valAx>
        <c:axId val="-2070266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a-ES"/>
                  <a:t>Ingressos i despeses (imports en euros)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-20702580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179918</xdr:colOff>
      <xdr:row>7</xdr:row>
      <xdr:rowOff>127000</xdr:rowOff>
    </xdr:from>
    <xdr:to>
      <xdr:col>21</xdr:col>
      <xdr:colOff>13607</xdr:colOff>
      <xdr:row>38</xdr:row>
      <xdr:rowOff>132292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604573</xdr:colOff>
      <xdr:row>40</xdr:row>
      <xdr:rowOff>161397</xdr:rowOff>
    </xdr:from>
    <xdr:to>
      <xdr:col>11</xdr:col>
      <xdr:colOff>572824</xdr:colOff>
      <xdr:row>42</xdr:row>
      <xdr:rowOff>18522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430823" y="7781397"/>
          <a:ext cx="1598084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Excercis econòmics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"/>
  <sheetViews>
    <sheetView showGridLines="0" view="pageBreakPreview" topLeftCell="A7" zoomScale="55" zoomScaleNormal="70" zoomScaleSheetLayoutView="55" zoomScalePageLayoutView="90" workbookViewId="0">
      <selection activeCell="X21" sqref="X21"/>
    </sheetView>
  </sheetViews>
  <sheetFormatPr defaultColWidth="11.453125" defaultRowHeight="14.5" x14ac:dyDescent="0.35"/>
  <cols>
    <col min="1" max="1" width="4.26953125" customWidth="1"/>
    <col min="17" max="17" width="9.26953125" customWidth="1"/>
  </cols>
  <sheetData>
    <row r="2" spans="2:9" x14ac:dyDescent="0.35">
      <c r="B2" s="4"/>
      <c r="I2" s="2"/>
    </row>
    <row r="3" spans="2:9" x14ac:dyDescent="0.35">
      <c r="B3" s="2"/>
    </row>
  </sheetData>
  <printOptions horizontalCentered="1" verticalCentered="1"/>
  <pageMargins left="0.15748031496062992" right="0.15748031496062992" top="0.15748031496062992" bottom="0.15748031496062992" header="0.31496062992125984" footer="0.31496062992125984"/>
  <pageSetup paperSize="9" scale="59" orientation="landscape" r:id="rId1"/>
  <headerFooter>
    <oddHeader>&amp;L&amp;G&amp;CGRÀFIC D'EVOLUCIÓ DELS INGRESSOS I LES DESPESES&amp;RActualització: 22/06/2021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8"/>
  <sheetViews>
    <sheetView tabSelected="1" topLeftCell="O1" zoomScaleNormal="100" workbookViewId="0">
      <selection activeCell="Y4" sqref="Y4"/>
    </sheetView>
  </sheetViews>
  <sheetFormatPr defaultColWidth="11.453125" defaultRowHeight="14.5" x14ac:dyDescent="0.35"/>
  <cols>
    <col min="1" max="1" width="34.453125" bestFit="1" customWidth="1"/>
    <col min="2" max="10" width="11.54296875" style="1" bestFit="1" customWidth="1"/>
    <col min="11" max="11" width="11.81640625" style="1" customWidth="1"/>
    <col min="12" max="13" width="11.26953125" style="1" bestFit="1" customWidth="1"/>
    <col min="14" max="15" width="12.7265625" style="1" bestFit="1" customWidth="1"/>
    <col min="16" max="16" width="11.54296875" style="1" bestFit="1" customWidth="1"/>
    <col min="17" max="17" width="11.26953125" style="1" bestFit="1" customWidth="1"/>
    <col min="18" max="18" width="11.26953125" style="1" customWidth="1"/>
  </cols>
  <sheetData>
    <row r="1" spans="1:25" x14ac:dyDescent="0.35">
      <c r="A1" s="2"/>
    </row>
    <row r="3" spans="1:25" s="10" customFormat="1" ht="28" x14ac:dyDescent="0.35">
      <c r="A3" s="8" t="s">
        <v>19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</row>
    <row r="4" spans="1:25" x14ac:dyDescent="0.35">
      <c r="A4" s="6" t="s">
        <v>0</v>
      </c>
      <c r="B4" s="5">
        <v>13358885.212698184</v>
      </c>
      <c r="C4" s="5">
        <v>15035371.65147236</v>
      </c>
      <c r="D4" s="5">
        <v>15096739.772971284</v>
      </c>
      <c r="E4" s="5">
        <v>15534312.449999999</v>
      </c>
      <c r="F4" s="5">
        <v>16291934.639999999</v>
      </c>
      <c r="G4" s="5">
        <v>17936804.620000001</v>
      </c>
      <c r="H4" s="5">
        <v>20239462.670000002</v>
      </c>
      <c r="I4" s="5">
        <v>22206612.010000002</v>
      </c>
      <c r="J4" s="5">
        <v>24341859</v>
      </c>
      <c r="K4" s="5">
        <v>25447527</v>
      </c>
      <c r="L4" s="5">
        <v>28180863</v>
      </c>
      <c r="M4" s="5">
        <v>31251243</v>
      </c>
      <c r="N4" s="5">
        <v>31170274.100000001</v>
      </c>
      <c r="O4" s="5">
        <v>30815189.629999999</v>
      </c>
      <c r="P4" s="5">
        <v>31408511.949999999</v>
      </c>
      <c r="Q4" s="5">
        <v>32843306.359999999</v>
      </c>
      <c r="R4" s="5">
        <v>33631594</v>
      </c>
      <c r="S4" s="5">
        <v>34970720</v>
      </c>
      <c r="T4" s="5">
        <v>37893313</v>
      </c>
      <c r="U4" s="5">
        <v>39317506</v>
      </c>
      <c r="V4" s="5">
        <v>42088626</v>
      </c>
      <c r="W4" s="5">
        <v>43014979.600000001</v>
      </c>
      <c r="X4" s="5">
        <v>44715726</v>
      </c>
      <c r="Y4" s="5">
        <v>46720795</v>
      </c>
    </row>
    <row r="5" spans="1:25" x14ac:dyDescent="0.35">
      <c r="A5" s="6" t="s">
        <v>1</v>
      </c>
      <c r="B5" s="5">
        <v>14228884.741324401</v>
      </c>
      <c r="C5" s="5">
        <v>15558895.736420132</v>
      </c>
      <c r="D5" s="5">
        <v>15405022.129265683</v>
      </c>
      <c r="E5" s="5">
        <v>15576122.73</v>
      </c>
      <c r="F5" s="5">
        <v>16239048.469999999</v>
      </c>
      <c r="G5" s="5">
        <v>17617212.909999996</v>
      </c>
      <c r="H5" s="5">
        <v>19566820.32</v>
      </c>
      <c r="I5" s="5">
        <v>21501391.789999999</v>
      </c>
      <c r="J5" s="5">
        <v>23804238</v>
      </c>
      <c r="K5" s="5">
        <v>25992420</v>
      </c>
      <c r="L5" s="5">
        <v>28978125</v>
      </c>
      <c r="M5" s="5">
        <v>30805920</v>
      </c>
      <c r="N5" s="5">
        <v>31129053.129999999</v>
      </c>
      <c r="O5" s="5">
        <v>29838016.5</v>
      </c>
      <c r="P5" s="5">
        <v>31468540.280000001</v>
      </c>
      <c r="Q5" s="5">
        <v>32830795.66</v>
      </c>
      <c r="R5" s="5">
        <v>33562866</v>
      </c>
      <c r="S5" s="5">
        <v>34837955</v>
      </c>
      <c r="T5" s="5">
        <f>37602418+146056-1</f>
        <v>37748473</v>
      </c>
      <c r="U5" s="5">
        <v>39503919</v>
      </c>
      <c r="V5" s="5">
        <v>42087710</v>
      </c>
      <c r="W5" s="5">
        <v>43014781.359999999</v>
      </c>
      <c r="X5" s="5">
        <v>44491101</v>
      </c>
      <c r="Y5" s="5">
        <v>46718360</v>
      </c>
    </row>
    <row r="6" spans="1:25" x14ac:dyDescent="0.35">
      <c r="A6" s="7" t="s">
        <v>17</v>
      </c>
      <c r="B6" s="3">
        <f>B4-B5+1</f>
        <v>-869998.52862621658</v>
      </c>
      <c r="C6" s="3">
        <f t="shared" ref="C6:R6" si="0">C4-C5</f>
        <v>-523524.08494777232</v>
      </c>
      <c r="D6" s="3">
        <f>D4-D5-1</f>
        <v>-308283.35629439913</v>
      </c>
      <c r="E6" s="3">
        <f>E4-E5+1</f>
        <v>-41809.280000001192</v>
      </c>
      <c r="F6" s="3">
        <f>F4-F5-1</f>
        <v>52885.169999999925</v>
      </c>
      <c r="G6" s="3">
        <f>G4-G5-1</f>
        <v>319590.71000000462</v>
      </c>
      <c r="H6" s="3">
        <f>H4-H5+1</f>
        <v>672643.35000000149</v>
      </c>
      <c r="I6" s="3">
        <f>I4-I5+1</f>
        <v>705221.22000000253</v>
      </c>
      <c r="J6" s="3">
        <f t="shared" si="0"/>
        <v>537621</v>
      </c>
      <c r="K6" s="3">
        <f t="shared" si="0"/>
        <v>-544893</v>
      </c>
      <c r="L6" s="3">
        <f t="shared" si="0"/>
        <v>-797262</v>
      </c>
      <c r="M6" s="3">
        <f t="shared" si="0"/>
        <v>445323</v>
      </c>
      <c r="N6" s="3">
        <f t="shared" si="0"/>
        <v>41220.970000002533</v>
      </c>
      <c r="O6" s="3">
        <f t="shared" si="0"/>
        <v>977173.12999999896</v>
      </c>
      <c r="P6" s="3">
        <f t="shared" si="0"/>
        <v>-60028.330000001937</v>
      </c>
      <c r="Q6" s="3">
        <f t="shared" si="0"/>
        <v>12510.699999999255</v>
      </c>
      <c r="R6" s="3">
        <f t="shared" si="0"/>
        <v>68728</v>
      </c>
      <c r="S6" s="3">
        <f t="shared" ref="S6:X6" si="1">S4-S5</f>
        <v>132765</v>
      </c>
      <c r="T6" s="3">
        <f t="shared" si="1"/>
        <v>144840</v>
      </c>
      <c r="U6" s="3">
        <f t="shared" si="1"/>
        <v>-186413</v>
      </c>
      <c r="V6" s="3">
        <f t="shared" si="1"/>
        <v>916</v>
      </c>
      <c r="W6" s="3">
        <f t="shared" si="1"/>
        <v>198.24000000208616</v>
      </c>
      <c r="X6" s="3">
        <f t="shared" si="1"/>
        <v>224625</v>
      </c>
      <c r="Y6" s="3">
        <f>Y4-Y5-1</f>
        <v>2434</v>
      </c>
    </row>
    <row r="7" spans="1:25" x14ac:dyDescent="0.35">
      <c r="A7" s="7" t="s">
        <v>18</v>
      </c>
      <c r="B7" s="3">
        <v>-1456231</v>
      </c>
      <c r="C7" s="3">
        <f>B7+C6</f>
        <v>-1979755.0849477723</v>
      </c>
      <c r="D7" s="3">
        <f t="shared" ref="D7:O7" si="2">C7+D6</f>
        <v>-2288038.4412421715</v>
      </c>
      <c r="E7" s="3">
        <f>D7+E6+1</f>
        <v>-2329846.7212421726</v>
      </c>
      <c r="F7" s="3">
        <f t="shared" si="2"/>
        <v>-2276961.5512421727</v>
      </c>
      <c r="G7" s="3">
        <f t="shared" si="2"/>
        <v>-1957370.8412421681</v>
      </c>
      <c r="H7" s="3">
        <f>G7+H6-1</f>
        <v>-1284728.4912421666</v>
      </c>
      <c r="I7" s="3">
        <f t="shared" si="2"/>
        <v>-579507.27124216408</v>
      </c>
      <c r="J7" s="3">
        <f t="shared" si="2"/>
        <v>-41886.271242164075</v>
      </c>
      <c r="K7" s="3">
        <f t="shared" si="2"/>
        <v>-586779.27124216408</v>
      </c>
      <c r="L7" s="3">
        <f t="shared" si="2"/>
        <v>-1384041.2712421641</v>
      </c>
      <c r="M7" s="3">
        <f>L7+M6-90</f>
        <v>-938808.27124216408</v>
      </c>
      <c r="N7" s="3">
        <f t="shared" si="2"/>
        <v>-897587.30124216154</v>
      </c>
      <c r="O7" s="3">
        <f t="shared" si="2"/>
        <v>79585.828757837415</v>
      </c>
      <c r="P7" s="3">
        <f>O7+P6+1</f>
        <v>19558.498757835478</v>
      </c>
      <c r="Q7" s="3">
        <f>P7+Q6</f>
        <v>32069.198757834733</v>
      </c>
      <c r="R7" s="3">
        <f>Q7+R6-15000-1</f>
        <v>85796.198757834733</v>
      </c>
      <c r="S7" s="3">
        <f>R7+S6</f>
        <v>218561.19875783473</v>
      </c>
      <c r="T7" s="3">
        <f>S7+T6</f>
        <v>363401.19875783473</v>
      </c>
      <c r="U7" s="3">
        <f>T7+U6</f>
        <v>176988.19875783473</v>
      </c>
      <c r="V7" s="3">
        <f>U7+V6</f>
        <v>177904.19875783473</v>
      </c>
      <c r="W7" s="3">
        <f>W6+V7</f>
        <v>178102.43875783682</v>
      </c>
      <c r="X7" s="3">
        <f>W7+X6</f>
        <v>402727.43875783682</v>
      </c>
      <c r="Y7" s="3">
        <f>Y6+X7</f>
        <v>405161.43875783682</v>
      </c>
    </row>
    <row r="8" spans="1:25" x14ac:dyDescent="0.35">
      <c r="A8" s="2"/>
    </row>
  </sheetData>
  <pageMargins left="0.7" right="0.7" top="0.75" bottom="0.75" header="0.3" footer="0.3"/>
  <pageSetup paperSize="9" scale="44" orientation="landscape" horizontalDpi="4294967294" r:id="rId1"/>
  <headerFooter>
    <oddHeader>&amp;L&amp;G&amp;CDADES INGRESSOS I DESPESES&amp;RActualització: 17/12/201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Gràfic </vt:lpstr>
      <vt:lpstr>Dades</vt:lpstr>
      <vt:lpstr>Dades!Àrea_d'impressió</vt:lpstr>
      <vt:lpstr>'Gràfic 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30235</dc:creator>
  <cp:lastModifiedBy>Antònia Martín Campoy</cp:lastModifiedBy>
  <cp:lastPrinted>2021-01-10T20:55:08Z</cp:lastPrinted>
  <dcterms:created xsi:type="dcterms:W3CDTF">2013-12-09T10:26:52Z</dcterms:created>
  <dcterms:modified xsi:type="dcterms:W3CDTF">2021-10-01T06:37:57Z</dcterms:modified>
</cp:coreProperties>
</file>