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7386\Desktop\"/>
    </mc:Choice>
  </mc:AlternateContent>
  <xr:revisionPtr revIDLastSave="0" documentId="13_ncr:1_{008641CA-29DE-44C0-BBFE-AB8FACB37D6D}" xr6:coauthVersionLast="36" xr6:coauthVersionMax="36" xr10:uidLastSave="{00000000-0000-0000-0000-000000000000}"/>
  <bookViews>
    <workbookView xWindow="0" yWindow="0" windowWidth="19200" windowHeight="6930" activeTab="1" xr2:uid="{73A5E8A1-3449-4C41-B7EA-6AA6592BA6C2}"/>
  </bookViews>
  <sheets>
    <sheet name="Transparència vs Memòria" sheetId="1" r:id="rId1"/>
    <sheet name="Full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D14" i="2"/>
  <c r="C14" i="2"/>
  <c r="B14" i="2" s="1"/>
  <c r="B13" i="2"/>
  <c r="B12" i="2"/>
  <c r="B11" i="2"/>
  <c r="B10" i="2"/>
  <c r="B9" i="2"/>
  <c r="C15" i="2" l="1"/>
  <c r="B16" i="2"/>
  <c r="C16" i="2" s="1"/>
  <c r="C114" i="1" l="1"/>
  <c r="B114" i="1"/>
  <c r="F95" i="1"/>
  <c r="H95" i="1"/>
  <c r="G95" i="1"/>
  <c r="E95" i="1"/>
  <c r="C70" i="1" l="1"/>
  <c r="C69" i="1"/>
  <c r="D64" i="1"/>
  <c r="D63" i="1"/>
  <c r="D54" i="1"/>
  <c r="D53" i="1"/>
  <c r="F101" i="1" l="1"/>
  <c r="F102" i="1"/>
  <c r="F103" i="1"/>
  <c r="F104" i="1"/>
  <c r="I91" i="1"/>
  <c r="I92" i="1"/>
  <c r="I93" i="1"/>
  <c r="I94" i="1"/>
  <c r="I90" i="1"/>
  <c r="B105" i="1" l="1"/>
  <c r="C105" i="1"/>
  <c r="D105" i="1"/>
  <c r="E105" i="1"/>
  <c r="F100" i="1"/>
  <c r="B95" i="1"/>
  <c r="C95" i="1"/>
  <c r="D95" i="1"/>
  <c r="C83" i="1"/>
  <c r="D83" i="1"/>
  <c r="C46" i="1"/>
  <c r="C68" i="1" s="1"/>
  <c r="D48" i="1" l="1"/>
  <c r="D47" i="1"/>
  <c r="D70" i="1"/>
  <c r="I95" i="1"/>
  <c r="C84" i="1"/>
  <c r="F105" i="1"/>
  <c r="D69" i="1" l="1"/>
  <c r="C85" i="1"/>
</calcChain>
</file>

<file path=xl/sharedStrings.xml><?xml version="1.0" encoding="utf-8"?>
<sst xmlns="http://schemas.openxmlformats.org/spreadsheetml/2006/main" count="163" uniqueCount="105">
  <si>
    <t>Àrea de Gestió Acadèmica</t>
  </si>
  <si>
    <t>Àrea d'Infraestructures i Serveis Generals</t>
  </si>
  <si>
    <t>Àrea de Qualitat</t>
  </si>
  <si>
    <t>Àrea de Relacions Internacionals</t>
  </si>
  <si>
    <t>Biblioteca</t>
  </si>
  <si>
    <t>Rectorat</t>
  </si>
  <si>
    <t>Serveis Lingüístics</t>
  </si>
  <si>
    <t>Unitat de Suport a la Docència</t>
  </si>
  <si>
    <t>TOTAL</t>
  </si>
  <si>
    <t>DONES:</t>
  </si>
  <si>
    <t>HOMES:</t>
  </si>
  <si>
    <t>PAS ETC</t>
  </si>
  <si>
    <t>%</t>
  </si>
  <si>
    <t>EUMO EDITORIAL</t>
  </si>
  <si>
    <t>Nº TOTAL</t>
  </si>
  <si>
    <t>Nº Homes</t>
  </si>
  <si>
    <t>Nº Dones</t>
  </si>
  <si>
    <t>EUMO GRÀFIC</t>
  </si>
  <si>
    <t>PAS TOTAL</t>
  </si>
  <si>
    <t>PDI</t>
  </si>
  <si>
    <t xml:space="preserve">PDI </t>
  </si>
  <si>
    <t>CENTRE</t>
  </si>
  <si>
    <t>FETCH</t>
  </si>
  <si>
    <t>FCSB</t>
  </si>
  <si>
    <t>FEC</t>
  </si>
  <si>
    <t>FCT</t>
  </si>
  <si>
    <t>FMedicina</t>
  </si>
  <si>
    <t xml:space="preserve">% Dones: </t>
  </si>
  <si>
    <t xml:space="preserve">% Homes: </t>
  </si>
  <si>
    <t>CATEGORIA</t>
  </si>
  <si>
    <t>TITULARS</t>
  </si>
  <si>
    <t>AGREGATS</t>
  </si>
  <si>
    <t>ASSOCIATS</t>
  </si>
  <si>
    <t>PDI TOTAL</t>
  </si>
  <si>
    <t>TEMPS COMPLET      (Jornada UVic)</t>
  </si>
  <si>
    <t>TEMPS PARCIAL 1     (75%Jornada UVic)</t>
  </si>
  <si>
    <t>TEMPS PARCIAL 2     (50%Jornada UVic)</t>
  </si>
  <si>
    <t>PDI Doctor</t>
  </si>
  <si>
    <t>PDI Doctor Acreditat</t>
  </si>
  <si>
    <t>Dedicació</t>
  </si>
  <si>
    <t xml:space="preserve">Jornada </t>
  </si>
  <si>
    <t>Àrea de Comunicació Corporativa i Relacions Institucionals</t>
  </si>
  <si>
    <t>Àrea de Gestió Econòmica i de Personal</t>
  </si>
  <si>
    <t>Àrea de les TIC</t>
  </si>
  <si>
    <t>Àrea de Màrqueting</t>
  </si>
  <si>
    <t>Àrea de Polítiques del Talent</t>
  </si>
  <si>
    <t>Àrea Econòmica Corporativa</t>
  </si>
  <si>
    <t>Càtedra de Cures Pal·liatives</t>
  </si>
  <si>
    <t>Càtedra de la Sida i Malalties Relacionades</t>
  </si>
  <si>
    <t>Càtedra de Serveis Socials</t>
  </si>
  <si>
    <t>Centre d'Estudis dels Rius Mediterranis</t>
  </si>
  <si>
    <t>Centre d'Estudis Sanitaris i Socials</t>
  </si>
  <si>
    <t>Centre Internacional de Formació Contínua</t>
  </si>
  <si>
    <t>Centre Tecnològic BETA</t>
  </si>
  <si>
    <t>DIXIT</t>
  </si>
  <si>
    <t>Escola de Doctorat</t>
  </si>
  <si>
    <t>Escola d'Idiomes</t>
  </si>
  <si>
    <t>Espai UVic Barcelona</t>
  </si>
  <si>
    <t>Fundació Universitària Balmes</t>
  </si>
  <si>
    <t>Oficina Tècnica de Centres Adscrits i Vinculats</t>
  </si>
  <si>
    <t>Oficina Tècnica de Recerca i Transferència de Coneixement</t>
  </si>
  <si>
    <t>Relacions Internacionals Facultat</t>
  </si>
  <si>
    <t>Secretaria de la Facultat de Ciències de la Salut i el Benestar</t>
  </si>
  <si>
    <t>Secretaria de la Facultat de Ciències i Tecnologia</t>
  </si>
  <si>
    <t>Secretaria de la Facultat d'Educació, Traducció i Ciències Humanes</t>
  </si>
  <si>
    <t>Secretaria de la Facultat d'Empresa i Comunicació</t>
  </si>
  <si>
    <t>Servei de Carreres Professionals</t>
  </si>
  <si>
    <t>Servei de Gestió Documental, Arxiu i Registre de la UVic-UCC</t>
  </si>
  <si>
    <t>U_Media</t>
  </si>
  <si>
    <t>UHub, Servei a la Comunitat Universitària</t>
  </si>
  <si>
    <t>Oficina Tècnica de Secretaria  General</t>
  </si>
  <si>
    <t>Oficina Tècnica del Vicerectorat d'Ordenació Acadèmica</t>
  </si>
  <si>
    <t>SIRIUS</t>
  </si>
  <si>
    <t>CATEDRÀTICS</t>
  </si>
  <si>
    <t>ASSISTENT FORMACIÓ</t>
  </si>
  <si>
    <t>TEMPS PARCIAL (Hores)</t>
  </si>
  <si>
    <t>CIFE</t>
  </si>
  <si>
    <t>PAS UVIC-UCC</t>
  </si>
  <si>
    <t>PAS FUB</t>
  </si>
  <si>
    <t>PAS FESS</t>
  </si>
  <si>
    <t>SERVEI</t>
  </si>
  <si>
    <t>Nº persones</t>
  </si>
  <si>
    <t>Nª persones</t>
  </si>
  <si>
    <t>COL·LABOR. INVESTIG.</t>
  </si>
  <si>
    <t>AGREGATS INVESTIG.</t>
  </si>
  <si>
    <t>PDI adscrit a Facultat</t>
  </si>
  <si>
    <t>T. Complet</t>
  </si>
  <si>
    <t>T. Parcial 2</t>
  </si>
  <si>
    <t>T. Parcial 1</t>
  </si>
  <si>
    <t>T. Parcial</t>
  </si>
  <si>
    <t xml:space="preserve"> hores contractades</t>
  </si>
  <si>
    <t>DEDICACIÓ*</t>
  </si>
  <si>
    <t>MEMÒRIA CURS 2019-2020</t>
  </si>
  <si>
    <t>Font: PGU 200731</t>
  </si>
  <si>
    <t>Facultat d'Educació, Traducció i Ciències Humanes</t>
  </si>
  <si>
    <t>Facultat de Ciències de la Salut i el Benestar</t>
  </si>
  <si>
    <t>Facultat d'Empresa i Comunicació</t>
  </si>
  <si>
    <t>Facultat de Ciències i Tecnologia</t>
  </si>
  <si>
    <t>Facultat de Medicina</t>
  </si>
  <si>
    <t>PAS (persones físiques alta juny 19-juny20)</t>
  </si>
  <si>
    <t>Font:PGU llistat TIC (revisat AGEP) 200918</t>
  </si>
  <si>
    <t>PAS</t>
  </si>
  <si>
    <t>FUB</t>
  </si>
  <si>
    <t>Facultat Medicina</t>
  </si>
  <si>
    <t>Empreses vinculades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</si>
</sst>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Wingdings"/>
      <charset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2" borderId="1" xfId="1" applyFont="1" applyFill="1" applyBorder="1"/>
    <xf numFmtId="0" fontId="4" fillId="2" borderId="2" xfId="1" applyFont="1" applyFill="1" applyBorder="1"/>
    <xf numFmtId="0" fontId="4" fillId="2" borderId="0" xfId="1" applyFont="1" applyFill="1"/>
    <xf numFmtId="14" fontId="4" fillId="2" borderId="0" xfId="1" applyNumberFormat="1" applyFont="1" applyFill="1"/>
    <xf numFmtId="0" fontId="2" fillId="0" borderId="0" xfId="1"/>
    <xf numFmtId="14" fontId="2" fillId="0" borderId="0" xfId="1" applyNumberFormat="1"/>
    <xf numFmtId="0" fontId="5" fillId="3" borderId="0" xfId="1" applyFont="1" applyFill="1" applyBorder="1"/>
    <xf numFmtId="0" fontId="2" fillId="3" borderId="0" xfId="1" applyFill="1" applyBorder="1"/>
    <xf numFmtId="0" fontId="2" fillId="0" borderId="0" xfId="1" applyAlignment="1">
      <alignment horizontal="center"/>
    </xf>
    <xf numFmtId="0" fontId="3" fillId="2" borderId="3" xfId="1" applyFont="1" applyFill="1" applyBorder="1"/>
    <xf numFmtId="0" fontId="5" fillId="0" borderId="3" xfId="1" applyFont="1" applyBorder="1" applyAlignment="1">
      <alignment horizontal="right"/>
    </xf>
    <xf numFmtId="0" fontId="5" fillId="0" borderId="3" xfId="1" applyFont="1" applyBorder="1" applyAlignment="1">
      <alignment horizontal="center"/>
    </xf>
    <xf numFmtId="0" fontId="2" fillId="0" borderId="3" xfId="1" applyFont="1" applyBorder="1" applyAlignment="1">
      <alignment horizontal="right"/>
    </xf>
    <xf numFmtId="0" fontId="2" fillId="0" borderId="3" xfId="1" applyFont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4" borderId="3" xfId="1" applyFill="1" applyBorder="1" applyAlignment="1">
      <alignment horizontal="center"/>
    </xf>
    <xf numFmtId="0" fontId="6" fillId="0" borderId="0" xfId="0" applyFont="1"/>
    <xf numFmtId="0" fontId="7" fillId="0" borderId="0" xfId="2" applyAlignment="1" applyProtection="1"/>
    <xf numFmtId="0" fontId="5" fillId="0" borderId="3" xfId="1" applyFont="1" applyFill="1" applyBorder="1" applyAlignment="1">
      <alignment horizontal="right"/>
    </xf>
    <xf numFmtId="0" fontId="5" fillId="4" borderId="3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/>
    <xf numFmtId="0" fontId="3" fillId="2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9" fontId="1" fillId="0" borderId="3" xfId="3" applyFont="1" applyBorder="1" applyAlignment="1">
      <alignment horizontal="center" vertical="center"/>
    </xf>
    <xf numFmtId="0" fontId="5" fillId="4" borderId="0" xfId="1" applyFont="1" applyFill="1" applyBorder="1" applyAlignment="1">
      <alignment horizontal="right"/>
    </xf>
    <xf numFmtId="0" fontId="2" fillId="0" borderId="0" xfId="1" applyFill="1"/>
    <xf numFmtId="9" fontId="1" fillId="0" borderId="0" xfId="3" applyFont="1" applyBorder="1" applyAlignment="1">
      <alignment horizontal="center" vertical="center"/>
    </xf>
    <xf numFmtId="0" fontId="2" fillId="0" borderId="0" xfId="1" applyBorder="1"/>
    <xf numFmtId="0" fontId="2" fillId="0" borderId="0" xfId="1" applyBorder="1" applyAlignment="1">
      <alignment horizontal="center"/>
    </xf>
    <xf numFmtId="0" fontId="5" fillId="0" borderId="4" xfId="1" applyFont="1" applyFill="1" applyBorder="1" applyAlignment="1">
      <alignment horizontal="right"/>
    </xf>
    <xf numFmtId="3" fontId="5" fillId="0" borderId="3" xfId="1" applyNumberFormat="1" applyFont="1" applyBorder="1" applyAlignment="1">
      <alignment horizontal="center"/>
    </xf>
    <xf numFmtId="3" fontId="2" fillId="0" borderId="3" xfId="1" applyNumberFormat="1" applyFont="1" applyBorder="1" applyAlignment="1">
      <alignment horizontal="center"/>
    </xf>
    <xf numFmtId="3" fontId="5" fillId="0" borderId="3" xfId="1" applyNumberFormat="1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3" fontId="5" fillId="4" borderId="3" xfId="1" applyNumberFormat="1" applyFont="1" applyFill="1" applyBorder="1" applyAlignment="1">
      <alignment horizontal="center"/>
    </xf>
    <xf numFmtId="9" fontId="5" fillId="0" borderId="0" xfId="3" applyFont="1" applyAlignment="1">
      <alignment horizontal="center"/>
    </xf>
    <xf numFmtId="0" fontId="3" fillId="2" borderId="0" xfId="1" applyFont="1" applyFill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2" fillId="0" borderId="3" xfId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2" fillId="0" borderId="1" xfId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2" fillId="0" borderId="0" xfId="1" quotePrefix="1"/>
    <xf numFmtId="9" fontId="5" fillId="0" borderId="3" xfId="3" applyFont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0" fontId="2" fillId="2" borderId="0" xfId="1" applyFill="1"/>
    <xf numFmtId="0" fontId="5" fillId="4" borderId="0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/>
    </xf>
    <xf numFmtId="3" fontId="5" fillId="0" borderId="0" xfId="1" applyNumberFormat="1" applyFont="1" applyBorder="1"/>
    <xf numFmtId="0" fontId="5" fillId="0" borderId="0" xfId="1" applyFont="1" applyBorder="1"/>
    <xf numFmtId="14" fontId="4" fillId="0" borderId="0" xfId="1" applyNumberFormat="1" applyFont="1" applyFill="1"/>
    <xf numFmtId="0" fontId="2" fillId="0" borderId="0" xfId="1" applyFill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9" fontId="8" fillId="0" borderId="3" xfId="3" applyFont="1" applyBorder="1" applyAlignment="1">
      <alignment horizontal="center" vertical="center"/>
    </xf>
    <xf numFmtId="9" fontId="5" fillId="0" borderId="3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0" fontId="2" fillId="0" borderId="0" xfId="1" applyNumberFormat="1"/>
    <xf numFmtId="9" fontId="2" fillId="0" borderId="0" xfId="4" applyFont="1"/>
    <xf numFmtId="9" fontId="2" fillId="0" borderId="0" xfId="4" applyFont="1" applyBorder="1" applyAlignment="1">
      <alignment horizontal="center"/>
    </xf>
    <xf numFmtId="9" fontId="5" fillId="0" borderId="0" xfId="4" applyFont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2" fillId="0" borderId="3" xfId="1" applyFont="1" applyBorder="1" applyAlignment="1">
      <alignment horizontal="right"/>
    </xf>
    <xf numFmtId="0" fontId="3" fillId="2" borderId="7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2" borderId="8" xfId="1" applyFont="1" applyFill="1" applyBorder="1" applyAlignment="1">
      <alignment horizontal="left"/>
    </xf>
    <xf numFmtId="0" fontId="5" fillId="4" borderId="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2" fillId="0" borderId="3" xfId="1" applyBorder="1" applyAlignment="1">
      <alignment horizontal="right"/>
    </xf>
    <xf numFmtId="0" fontId="10" fillId="0" borderId="0" xfId="0" applyFont="1"/>
    <xf numFmtId="0" fontId="11" fillId="5" borderId="0" xfId="0" applyFont="1" applyFill="1"/>
    <xf numFmtId="0" fontId="12" fillId="5" borderId="0" xfId="0" applyFont="1" applyFill="1"/>
    <xf numFmtId="0" fontId="13" fillId="5" borderId="3" xfId="1" applyFont="1" applyFill="1" applyBorder="1" applyAlignment="1">
      <alignment horizontal="left"/>
    </xf>
    <xf numFmtId="0" fontId="13" fillId="5" borderId="3" xfId="1" applyFont="1" applyFill="1" applyBorder="1" applyAlignment="1">
      <alignment horizontal="center"/>
    </xf>
    <xf numFmtId="0" fontId="14" fillId="0" borderId="3" xfId="1" applyFont="1" applyBorder="1" applyAlignment="1">
      <alignment horizontal="right"/>
    </xf>
    <xf numFmtId="3" fontId="14" fillId="0" borderId="3" xfId="1" applyNumberFormat="1" applyFont="1" applyBorder="1" applyAlignment="1">
      <alignment horizontal="center"/>
    </xf>
    <xf numFmtId="3" fontId="15" fillId="0" borderId="3" xfId="1" applyNumberFormat="1" applyFont="1" applyBorder="1" applyAlignment="1">
      <alignment horizontal="center"/>
    </xf>
    <xf numFmtId="0" fontId="14" fillId="0" borderId="3" xfId="1" applyFont="1" applyFill="1" applyBorder="1" applyAlignment="1">
      <alignment horizontal="right"/>
    </xf>
    <xf numFmtId="3" fontId="15" fillId="0" borderId="3" xfId="1" applyNumberFormat="1" applyFont="1" applyFill="1" applyBorder="1" applyAlignment="1">
      <alignment horizontal="center"/>
    </xf>
    <xf numFmtId="3" fontId="14" fillId="4" borderId="3" xfId="1" applyNumberFormat="1" applyFont="1" applyFill="1" applyBorder="1" applyAlignment="1">
      <alignment horizontal="center"/>
    </xf>
    <xf numFmtId="3" fontId="14" fillId="0" borderId="3" xfId="1" applyNumberFormat="1" applyFont="1" applyFill="1" applyBorder="1" applyAlignment="1">
      <alignment horizontal="center"/>
    </xf>
    <xf numFmtId="9" fontId="14" fillId="0" borderId="3" xfId="3" applyFont="1" applyBorder="1" applyAlignment="1">
      <alignment horizontal="center"/>
    </xf>
    <xf numFmtId="9" fontId="14" fillId="0" borderId="0" xfId="3" applyFont="1" applyAlignment="1">
      <alignment horizontal="center"/>
    </xf>
    <xf numFmtId="0" fontId="14" fillId="0" borderId="0" xfId="1" applyFont="1" applyFill="1" applyBorder="1" applyAlignment="1">
      <alignment horizontal="right"/>
    </xf>
    <xf numFmtId="3" fontId="14" fillId="0" borderId="0" xfId="1" applyNumberFormat="1" applyFont="1" applyFill="1" applyBorder="1" applyAlignment="1">
      <alignment horizontal="center"/>
    </xf>
    <xf numFmtId="9" fontId="14" fillId="0" borderId="0" xfId="3" applyFont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0" fontId="11" fillId="5" borderId="3" xfId="1" applyFont="1" applyFill="1" applyBorder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</cellXfs>
  <cellStyles count="5">
    <cellStyle name="Enllaç" xfId="2" builtinId="8"/>
    <cellStyle name="Normal" xfId="0" builtinId="0"/>
    <cellStyle name="Normal 2" xfId="1" xr:uid="{A4C15E5C-8C71-4BC1-B17F-28AD9568D5D4}"/>
    <cellStyle name="Percentatge" xfId="4" builtinId="5"/>
    <cellStyle name="Porcentual 2" xfId="3" xr:uid="{472C44F5-C2E9-40A8-8F26-B85BFBAE71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377C-EC17-4D43-A7BF-57B9F25FF29E}">
  <dimension ref="A1:L115"/>
  <sheetViews>
    <sheetView zoomScaleNormal="100" workbookViewId="0">
      <selection activeCell="C9" sqref="C9"/>
    </sheetView>
  </sheetViews>
  <sheetFormatPr defaultColWidth="11.453125" defaultRowHeight="12.5" x14ac:dyDescent="0.25"/>
  <cols>
    <col min="1" max="1" width="27.1796875" style="5" customWidth="1"/>
    <col min="2" max="4" width="10.54296875" style="5" bestFit="1" customWidth="1"/>
    <col min="5" max="5" width="13.453125" style="9" bestFit="1" customWidth="1"/>
    <col min="6" max="6" width="12.453125" style="5" bestFit="1" customWidth="1"/>
    <col min="7" max="7" width="11.81640625" style="5" bestFit="1" customWidth="1"/>
    <col min="8" max="8" width="11.453125" style="5"/>
    <col min="9" max="9" width="10.81640625" style="5" bestFit="1" customWidth="1"/>
    <col min="10" max="10" width="5.1796875" style="5" customWidth="1"/>
    <col min="11" max="256" width="11.453125" style="5"/>
    <col min="257" max="257" width="27.1796875" style="5" customWidth="1"/>
    <col min="258" max="258" width="42.453125" style="5" bestFit="1" customWidth="1"/>
    <col min="259" max="260" width="17.81640625" style="5" bestFit="1" customWidth="1"/>
    <col min="261" max="261" width="18.54296875" style="5" bestFit="1" customWidth="1"/>
    <col min="262" max="263" width="13.54296875" style="5" customWidth="1"/>
    <col min="264" max="512" width="11.453125" style="5"/>
    <col min="513" max="513" width="27.1796875" style="5" customWidth="1"/>
    <col min="514" max="514" width="42.453125" style="5" bestFit="1" customWidth="1"/>
    <col min="515" max="516" width="17.81640625" style="5" bestFit="1" customWidth="1"/>
    <col min="517" max="517" width="18.54296875" style="5" bestFit="1" customWidth="1"/>
    <col min="518" max="519" width="13.54296875" style="5" customWidth="1"/>
    <col min="520" max="768" width="11.453125" style="5"/>
    <col min="769" max="769" width="27.1796875" style="5" customWidth="1"/>
    <col min="770" max="770" width="42.453125" style="5" bestFit="1" customWidth="1"/>
    <col min="771" max="772" width="17.81640625" style="5" bestFit="1" customWidth="1"/>
    <col min="773" max="773" width="18.54296875" style="5" bestFit="1" customWidth="1"/>
    <col min="774" max="775" width="13.54296875" style="5" customWidth="1"/>
    <col min="776" max="1024" width="11.453125" style="5"/>
    <col min="1025" max="1025" width="27.1796875" style="5" customWidth="1"/>
    <col min="1026" max="1026" width="42.453125" style="5" bestFit="1" customWidth="1"/>
    <col min="1027" max="1028" width="17.81640625" style="5" bestFit="1" customWidth="1"/>
    <col min="1029" max="1029" width="18.54296875" style="5" bestFit="1" customWidth="1"/>
    <col min="1030" max="1031" width="13.54296875" style="5" customWidth="1"/>
    <col min="1032" max="1280" width="11.453125" style="5"/>
    <col min="1281" max="1281" width="27.1796875" style="5" customWidth="1"/>
    <col min="1282" max="1282" width="42.453125" style="5" bestFit="1" customWidth="1"/>
    <col min="1283" max="1284" width="17.81640625" style="5" bestFit="1" customWidth="1"/>
    <col min="1285" max="1285" width="18.54296875" style="5" bestFit="1" customWidth="1"/>
    <col min="1286" max="1287" width="13.54296875" style="5" customWidth="1"/>
    <col min="1288" max="1536" width="11.453125" style="5"/>
    <col min="1537" max="1537" width="27.1796875" style="5" customWidth="1"/>
    <col min="1538" max="1538" width="42.453125" style="5" bestFit="1" customWidth="1"/>
    <col min="1539" max="1540" width="17.81640625" style="5" bestFit="1" customWidth="1"/>
    <col min="1541" max="1541" width="18.54296875" style="5" bestFit="1" customWidth="1"/>
    <col min="1542" max="1543" width="13.54296875" style="5" customWidth="1"/>
    <col min="1544" max="1792" width="11.453125" style="5"/>
    <col min="1793" max="1793" width="27.1796875" style="5" customWidth="1"/>
    <col min="1794" max="1794" width="42.453125" style="5" bestFit="1" customWidth="1"/>
    <col min="1795" max="1796" width="17.81640625" style="5" bestFit="1" customWidth="1"/>
    <col min="1797" max="1797" width="18.54296875" style="5" bestFit="1" customWidth="1"/>
    <col min="1798" max="1799" width="13.54296875" style="5" customWidth="1"/>
    <col min="1800" max="2048" width="11.453125" style="5"/>
    <col min="2049" max="2049" width="27.1796875" style="5" customWidth="1"/>
    <col min="2050" max="2050" width="42.453125" style="5" bestFit="1" customWidth="1"/>
    <col min="2051" max="2052" width="17.81640625" style="5" bestFit="1" customWidth="1"/>
    <col min="2053" max="2053" width="18.54296875" style="5" bestFit="1" customWidth="1"/>
    <col min="2054" max="2055" width="13.54296875" style="5" customWidth="1"/>
    <col min="2056" max="2304" width="11.453125" style="5"/>
    <col min="2305" max="2305" width="27.1796875" style="5" customWidth="1"/>
    <col min="2306" max="2306" width="42.453125" style="5" bestFit="1" customWidth="1"/>
    <col min="2307" max="2308" width="17.81640625" style="5" bestFit="1" customWidth="1"/>
    <col min="2309" max="2309" width="18.54296875" style="5" bestFit="1" customWidth="1"/>
    <col min="2310" max="2311" width="13.54296875" style="5" customWidth="1"/>
    <col min="2312" max="2560" width="11.453125" style="5"/>
    <col min="2561" max="2561" width="27.1796875" style="5" customWidth="1"/>
    <col min="2562" max="2562" width="42.453125" style="5" bestFit="1" customWidth="1"/>
    <col min="2563" max="2564" width="17.81640625" style="5" bestFit="1" customWidth="1"/>
    <col min="2565" max="2565" width="18.54296875" style="5" bestFit="1" customWidth="1"/>
    <col min="2566" max="2567" width="13.54296875" style="5" customWidth="1"/>
    <col min="2568" max="2816" width="11.453125" style="5"/>
    <col min="2817" max="2817" width="27.1796875" style="5" customWidth="1"/>
    <col min="2818" max="2818" width="42.453125" style="5" bestFit="1" customWidth="1"/>
    <col min="2819" max="2820" width="17.81640625" style="5" bestFit="1" customWidth="1"/>
    <col min="2821" max="2821" width="18.54296875" style="5" bestFit="1" customWidth="1"/>
    <col min="2822" max="2823" width="13.54296875" style="5" customWidth="1"/>
    <col min="2824" max="3072" width="11.453125" style="5"/>
    <col min="3073" max="3073" width="27.1796875" style="5" customWidth="1"/>
    <col min="3074" max="3074" width="42.453125" style="5" bestFit="1" customWidth="1"/>
    <col min="3075" max="3076" width="17.81640625" style="5" bestFit="1" customWidth="1"/>
    <col min="3077" max="3077" width="18.54296875" style="5" bestFit="1" customWidth="1"/>
    <col min="3078" max="3079" width="13.54296875" style="5" customWidth="1"/>
    <col min="3080" max="3328" width="11.453125" style="5"/>
    <col min="3329" max="3329" width="27.1796875" style="5" customWidth="1"/>
    <col min="3330" max="3330" width="42.453125" style="5" bestFit="1" customWidth="1"/>
    <col min="3331" max="3332" width="17.81640625" style="5" bestFit="1" customWidth="1"/>
    <col min="3333" max="3333" width="18.54296875" style="5" bestFit="1" customWidth="1"/>
    <col min="3334" max="3335" width="13.54296875" style="5" customWidth="1"/>
    <col min="3336" max="3584" width="11.453125" style="5"/>
    <col min="3585" max="3585" width="27.1796875" style="5" customWidth="1"/>
    <col min="3586" max="3586" width="42.453125" style="5" bestFit="1" customWidth="1"/>
    <col min="3587" max="3588" width="17.81640625" style="5" bestFit="1" customWidth="1"/>
    <col min="3589" max="3589" width="18.54296875" style="5" bestFit="1" customWidth="1"/>
    <col min="3590" max="3591" width="13.54296875" style="5" customWidth="1"/>
    <col min="3592" max="3840" width="11.453125" style="5"/>
    <col min="3841" max="3841" width="27.1796875" style="5" customWidth="1"/>
    <col min="3842" max="3842" width="42.453125" style="5" bestFit="1" customWidth="1"/>
    <col min="3843" max="3844" width="17.81640625" style="5" bestFit="1" customWidth="1"/>
    <col min="3845" max="3845" width="18.54296875" style="5" bestFit="1" customWidth="1"/>
    <col min="3846" max="3847" width="13.54296875" style="5" customWidth="1"/>
    <col min="3848" max="4096" width="11.453125" style="5"/>
    <col min="4097" max="4097" width="27.1796875" style="5" customWidth="1"/>
    <col min="4098" max="4098" width="42.453125" style="5" bestFit="1" customWidth="1"/>
    <col min="4099" max="4100" width="17.81640625" style="5" bestFit="1" customWidth="1"/>
    <col min="4101" max="4101" width="18.54296875" style="5" bestFit="1" customWidth="1"/>
    <col min="4102" max="4103" width="13.54296875" style="5" customWidth="1"/>
    <col min="4104" max="4352" width="11.453125" style="5"/>
    <col min="4353" max="4353" width="27.1796875" style="5" customWidth="1"/>
    <col min="4354" max="4354" width="42.453125" style="5" bestFit="1" customWidth="1"/>
    <col min="4355" max="4356" width="17.81640625" style="5" bestFit="1" customWidth="1"/>
    <col min="4357" max="4357" width="18.54296875" style="5" bestFit="1" customWidth="1"/>
    <col min="4358" max="4359" width="13.54296875" style="5" customWidth="1"/>
    <col min="4360" max="4608" width="11.453125" style="5"/>
    <col min="4609" max="4609" width="27.1796875" style="5" customWidth="1"/>
    <col min="4610" max="4610" width="42.453125" style="5" bestFit="1" customWidth="1"/>
    <col min="4611" max="4612" width="17.81640625" style="5" bestFit="1" customWidth="1"/>
    <col min="4613" max="4613" width="18.54296875" style="5" bestFit="1" customWidth="1"/>
    <col min="4614" max="4615" width="13.54296875" style="5" customWidth="1"/>
    <col min="4616" max="4864" width="11.453125" style="5"/>
    <col min="4865" max="4865" width="27.1796875" style="5" customWidth="1"/>
    <col min="4866" max="4866" width="42.453125" style="5" bestFit="1" customWidth="1"/>
    <col min="4867" max="4868" width="17.81640625" style="5" bestFit="1" customWidth="1"/>
    <col min="4869" max="4869" width="18.54296875" style="5" bestFit="1" customWidth="1"/>
    <col min="4870" max="4871" width="13.54296875" style="5" customWidth="1"/>
    <col min="4872" max="5120" width="11.453125" style="5"/>
    <col min="5121" max="5121" width="27.1796875" style="5" customWidth="1"/>
    <col min="5122" max="5122" width="42.453125" style="5" bestFit="1" customWidth="1"/>
    <col min="5123" max="5124" width="17.81640625" style="5" bestFit="1" customWidth="1"/>
    <col min="5125" max="5125" width="18.54296875" style="5" bestFit="1" customWidth="1"/>
    <col min="5126" max="5127" width="13.54296875" style="5" customWidth="1"/>
    <col min="5128" max="5376" width="11.453125" style="5"/>
    <col min="5377" max="5377" width="27.1796875" style="5" customWidth="1"/>
    <col min="5378" max="5378" width="42.453125" style="5" bestFit="1" customWidth="1"/>
    <col min="5379" max="5380" width="17.81640625" style="5" bestFit="1" customWidth="1"/>
    <col min="5381" max="5381" width="18.54296875" style="5" bestFit="1" customWidth="1"/>
    <col min="5382" max="5383" width="13.54296875" style="5" customWidth="1"/>
    <col min="5384" max="5632" width="11.453125" style="5"/>
    <col min="5633" max="5633" width="27.1796875" style="5" customWidth="1"/>
    <col min="5634" max="5634" width="42.453125" style="5" bestFit="1" customWidth="1"/>
    <col min="5635" max="5636" width="17.81640625" style="5" bestFit="1" customWidth="1"/>
    <col min="5637" max="5637" width="18.54296875" style="5" bestFit="1" customWidth="1"/>
    <col min="5638" max="5639" width="13.54296875" style="5" customWidth="1"/>
    <col min="5640" max="5888" width="11.453125" style="5"/>
    <col min="5889" max="5889" width="27.1796875" style="5" customWidth="1"/>
    <col min="5890" max="5890" width="42.453125" style="5" bestFit="1" customWidth="1"/>
    <col min="5891" max="5892" width="17.81640625" style="5" bestFit="1" customWidth="1"/>
    <col min="5893" max="5893" width="18.54296875" style="5" bestFit="1" customWidth="1"/>
    <col min="5894" max="5895" width="13.54296875" style="5" customWidth="1"/>
    <col min="5896" max="6144" width="11.453125" style="5"/>
    <col min="6145" max="6145" width="27.1796875" style="5" customWidth="1"/>
    <col min="6146" max="6146" width="42.453125" style="5" bestFit="1" customWidth="1"/>
    <col min="6147" max="6148" width="17.81640625" style="5" bestFit="1" customWidth="1"/>
    <col min="6149" max="6149" width="18.54296875" style="5" bestFit="1" customWidth="1"/>
    <col min="6150" max="6151" width="13.54296875" style="5" customWidth="1"/>
    <col min="6152" max="6400" width="11.453125" style="5"/>
    <col min="6401" max="6401" width="27.1796875" style="5" customWidth="1"/>
    <col min="6402" max="6402" width="42.453125" style="5" bestFit="1" customWidth="1"/>
    <col min="6403" max="6404" width="17.81640625" style="5" bestFit="1" customWidth="1"/>
    <col min="6405" max="6405" width="18.54296875" style="5" bestFit="1" customWidth="1"/>
    <col min="6406" max="6407" width="13.54296875" style="5" customWidth="1"/>
    <col min="6408" max="6656" width="11.453125" style="5"/>
    <col min="6657" max="6657" width="27.1796875" style="5" customWidth="1"/>
    <col min="6658" max="6658" width="42.453125" style="5" bestFit="1" customWidth="1"/>
    <col min="6659" max="6660" width="17.81640625" style="5" bestFit="1" customWidth="1"/>
    <col min="6661" max="6661" width="18.54296875" style="5" bestFit="1" customWidth="1"/>
    <col min="6662" max="6663" width="13.54296875" style="5" customWidth="1"/>
    <col min="6664" max="6912" width="11.453125" style="5"/>
    <col min="6913" max="6913" width="27.1796875" style="5" customWidth="1"/>
    <col min="6914" max="6914" width="42.453125" style="5" bestFit="1" customWidth="1"/>
    <col min="6915" max="6916" width="17.81640625" style="5" bestFit="1" customWidth="1"/>
    <col min="6917" max="6917" width="18.54296875" style="5" bestFit="1" customWidth="1"/>
    <col min="6918" max="6919" width="13.54296875" style="5" customWidth="1"/>
    <col min="6920" max="7168" width="11.453125" style="5"/>
    <col min="7169" max="7169" width="27.1796875" style="5" customWidth="1"/>
    <col min="7170" max="7170" width="42.453125" style="5" bestFit="1" customWidth="1"/>
    <col min="7171" max="7172" width="17.81640625" style="5" bestFit="1" customWidth="1"/>
    <col min="7173" max="7173" width="18.54296875" style="5" bestFit="1" customWidth="1"/>
    <col min="7174" max="7175" width="13.54296875" style="5" customWidth="1"/>
    <col min="7176" max="7424" width="11.453125" style="5"/>
    <col min="7425" max="7425" width="27.1796875" style="5" customWidth="1"/>
    <col min="7426" max="7426" width="42.453125" style="5" bestFit="1" customWidth="1"/>
    <col min="7427" max="7428" width="17.81640625" style="5" bestFit="1" customWidth="1"/>
    <col min="7429" max="7429" width="18.54296875" style="5" bestFit="1" customWidth="1"/>
    <col min="7430" max="7431" width="13.54296875" style="5" customWidth="1"/>
    <col min="7432" max="7680" width="11.453125" style="5"/>
    <col min="7681" max="7681" width="27.1796875" style="5" customWidth="1"/>
    <col min="7682" max="7682" width="42.453125" style="5" bestFit="1" customWidth="1"/>
    <col min="7683" max="7684" width="17.81640625" style="5" bestFit="1" customWidth="1"/>
    <col min="7685" max="7685" width="18.54296875" style="5" bestFit="1" customWidth="1"/>
    <col min="7686" max="7687" width="13.54296875" style="5" customWidth="1"/>
    <col min="7688" max="7936" width="11.453125" style="5"/>
    <col min="7937" max="7937" width="27.1796875" style="5" customWidth="1"/>
    <col min="7938" max="7938" width="42.453125" style="5" bestFit="1" customWidth="1"/>
    <col min="7939" max="7940" width="17.81640625" style="5" bestFit="1" customWidth="1"/>
    <col min="7941" max="7941" width="18.54296875" style="5" bestFit="1" customWidth="1"/>
    <col min="7942" max="7943" width="13.54296875" style="5" customWidth="1"/>
    <col min="7944" max="8192" width="11.453125" style="5"/>
    <col min="8193" max="8193" width="27.1796875" style="5" customWidth="1"/>
    <col min="8194" max="8194" width="42.453125" style="5" bestFit="1" customWidth="1"/>
    <col min="8195" max="8196" width="17.81640625" style="5" bestFit="1" customWidth="1"/>
    <col min="8197" max="8197" width="18.54296875" style="5" bestFit="1" customWidth="1"/>
    <col min="8198" max="8199" width="13.54296875" style="5" customWidth="1"/>
    <col min="8200" max="8448" width="11.453125" style="5"/>
    <col min="8449" max="8449" width="27.1796875" style="5" customWidth="1"/>
    <col min="8450" max="8450" width="42.453125" style="5" bestFit="1" customWidth="1"/>
    <col min="8451" max="8452" width="17.81640625" style="5" bestFit="1" customWidth="1"/>
    <col min="8453" max="8453" width="18.54296875" style="5" bestFit="1" customWidth="1"/>
    <col min="8454" max="8455" width="13.54296875" style="5" customWidth="1"/>
    <col min="8456" max="8704" width="11.453125" style="5"/>
    <col min="8705" max="8705" width="27.1796875" style="5" customWidth="1"/>
    <col min="8706" max="8706" width="42.453125" style="5" bestFit="1" customWidth="1"/>
    <col min="8707" max="8708" width="17.81640625" style="5" bestFit="1" customWidth="1"/>
    <col min="8709" max="8709" width="18.54296875" style="5" bestFit="1" customWidth="1"/>
    <col min="8710" max="8711" width="13.54296875" style="5" customWidth="1"/>
    <col min="8712" max="8960" width="11.453125" style="5"/>
    <col min="8961" max="8961" width="27.1796875" style="5" customWidth="1"/>
    <col min="8962" max="8962" width="42.453125" style="5" bestFit="1" customWidth="1"/>
    <col min="8963" max="8964" width="17.81640625" style="5" bestFit="1" customWidth="1"/>
    <col min="8965" max="8965" width="18.54296875" style="5" bestFit="1" customWidth="1"/>
    <col min="8966" max="8967" width="13.54296875" style="5" customWidth="1"/>
    <col min="8968" max="9216" width="11.453125" style="5"/>
    <col min="9217" max="9217" width="27.1796875" style="5" customWidth="1"/>
    <col min="9218" max="9218" width="42.453125" style="5" bestFit="1" customWidth="1"/>
    <col min="9219" max="9220" width="17.81640625" style="5" bestFit="1" customWidth="1"/>
    <col min="9221" max="9221" width="18.54296875" style="5" bestFit="1" customWidth="1"/>
    <col min="9222" max="9223" width="13.54296875" style="5" customWidth="1"/>
    <col min="9224" max="9472" width="11.453125" style="5"/>
    <col min="9473" max="9473" width="27.1796875" style="5" customWidth="1"/>
    <col min="9474" max="9474" width="42.453125" style="5" bestFit="1" customWidth="1"/>
    <col min="9475" max="9476" width="17.81640625" style="5" bestFit="1" customWidth="1"/>
    <col min="9477" max="9477" width="18.54296875" style="5" bestFit="1" customWidth="1"/>
    <col min="9478" max="9479" width="13.54296875" style="5" customWidth="1"/>
    <col min="9480" max="9728" width="11.453125" style="5"/>
    <col min="9729" max="9729" width="27.1796875" style="5" customWidth="1"/>
    <col min="9730" max="9730" width="42.453125" style="5" bestFit="1" customWidth="1"/>
    <col min="9731" max="9732" width="17.81640625" style="5" bestFit="1" customWidth="1"/>
    <col min="9733" max="9733" width="18.54296875" style="5" bestFit="1" customWidth="1"/>
    <col min="9734" max="9735" width="13.54296875" style="5" customWidth="1"/>
    <col min="9736" max="9984" width="11.453125" style="5"/>
    <col min="9985" max="9985" width="27.1796875" style="5" customWidth="1"/>
    <col min="9986" max="9986" width="42.453125" style="5" bestFit="1" customWidth="1"/>
    <col min="9987" max="9988" width="17.81640625" style="5" bestFit="1" customWidth="1"/>
    <col min="9989" max="9989" width="18.54296875" style="5" bestFit="1" customWidth="1"/>
    <col min="9990" max="9991" width="13.54296875" style="5" customWidth="1"/>
    <col min="9992" max="10240" width="11.453125" style="5"/>
    <col min="10241" max="10241" width="27.1796875" style="5" customWidth="1"/>
    <col min="10242" max="10242" width="42.453125" style="5" bestFit="1" customWidth="1"/>
    <col min="10243" max="10244" width="17.81640625" style="5" bestFit="1" customWidth="1"/>
    <col min="10245" max="10245" width="18.54296875" style="5" bestFit="1" customWidth="1"/>
    <col min="10246" max="10247" width="13.54296875" style="5" customWidth="1"/>
    <col min="10248" max="10496" width="11.453125" style="5"/>
    <col min="10497" max="10497" width="27.1796875" style="5" customWidth="1"/>
    <col min="10498" max="10498" width="42.453125" style="5" bestFit="1" customWidth="1"/>
    <col min="10499" max="10500" width="17.81640625" style="5" bestFit="1" customWidth="1"/>
    <col min="10501" max="10501" width="18.54296875" style="5" bestFit="1" customWidth="1"/>
    <col min="10502" max="10503" width="13.54296875" style="5" customWidth="1"/>
    <col min="10504" max="10752" width="11.453125" style="5"/>
    <col min="10753" max="10753" width="27.1796875" style="5" customWidth="1"/>
    <col min="10754" max="10754" width="42.453125" style="5" bestFit="1" customWidth="1"/>
    <col min="10755" max="10756" width="17.81640625" style="5" bestFit="1" customWidth="1"/>
    <col min="10757" max="10757" width="18.54296875" style="5" bestFit="1" customWidth="1"/>
    <col min="10758" max="10759" width="13.54296875" style="5" customWidth="1"/>
    <col min="10760" max="11008" width="11.453125" style="5"/>
    <col min="11009" max="11009" width="27.1796875" style="5" customWidth="1"/>
    <col min="11010" max="11010" width="42.453125" style="5" bestFit="1" customWidth="1"/>
    <col min="11011" max="11012" width="17.81640625" style="5" bestFit="1" customWidth="1"/>
    <col min="11013" max="11013" width="18.54296875" style="5" bestFit="1" customWidth="1"/>
    <col min="11014" max="11015" width="13.54296875" style="5" customWidth="1"/>
    <col min="11016" max="11264" width="11.453125" style="5"/>
    <col min="11265" max="11265" width="27.1796875" style="5" customWidth="1"/>
    <col min="11266" max="11266" width="42.453125" style="5" bestFit="1" customWidth="1"/>
    <col min="11267" max="11268" width="17.81640625" style="5" bestFit="1" customWidth="1"/>
    <col min="11269" max="11269" width="18.54296875" style="5" bestFit="1" customWidth="1"/>
    <col min="11270" max="11271" width="13.54296875" style="5" customWidth="1"/>
    <col min="11272" max="11520" width="11.453125" style="5"/>
    <col min="11521" max="11521" width="27.1796875" style="5" customWidth="1"/>
    <col min="11522" max="11522" width="42.453125" style="5" bestFit="1" customWidth="1"/>
    <col min="11523" max="11524" width="17.81640625" style="5" bestFit="1" customWidth="1"/>
    <col min="11525" max="11525" width="18.54296875" style="5" bestFit="1" customWidth="1"/>
    <col min="11526" max="11527" width="13.54296875" style="5" customWidth="1"/>
    <col min="11528" max="11776" width="11.453125" style="5"/>
    <col min="11777" max="11777" width="27.1796875" style="5" customWidth="1"/>
    <col min="11778" max="11778" width="42.453125" style="5" bestFit="1" customWidth="1"/>
    <col min="11779" max="11780" width="17.81640625" style="5" bestFit="1" customWidth="1"/>
    <col min="11781" max="11781" width="18.54296875" style="5" bestFit="1" customWidth="1"/>
    <col min="11782" max="11783" width="13.54296875" style="5" customWidth="1"/>
    <col min="11784" max="12032" width="11.453125" style="5"/>
    <col min="12033" max="12033" width="27.1796875" style="5" customWidth="1"/>
    <col min="12034" max="12034" width="42.453125" style="5" bestFit="1" customWidth="1"/>
    <col min="12035" max="12036" width="17.81640625" style="5" bestFit="1" customWidth="1"/>
    <col min="12037" max="12037" width="18.54296875" style="5" bestFit="1" customWidth="1"/>
    <col min="12038" max="12039" width="13.54296875" style="5" customWidth="1"/>
    <col min="12040" max="12288" width="11.453125" style="5"/>
    <col min="12289" max="12289" width="27.1796875" style="5" customWidth="1"/>
    <col min="12290" max="12290" width="42.453125" style="5" bestFit="1" customWidth="1"/>
    <col min="12291" max="12292" width="17.81640625" style="5" bestFit="1" customWidth="1"/>
    <col min="12293" max="12293" width="18.54296875" style="5" bestFit="1" customWidth="1"/>
    <col min="12294" max="12295" width="13.54296875" style="5" customWidth="1"/>
    <col min="12296" max="12544" width="11.453125" style="5"/>
    <col min="12545" max="12545" width="27.1796875" style="5" customWidth="1"/>
    <col min="12546" max="12546" width="42.453125" style="5" bestFit="1" customWidth="1"/>
    <col min="12547" max="12548" width="17.81640625" style="5" bestFit="1" customWidth="1"/>
    <col min="12549" max="12549" width="18.54296875" style="5" bestFit="1" customWidth="1"/>
    <col min="12550" max="12551" width="13.54296875" style="5" customWidth="1"/>
    <col min="12552" max="12800" width="11.453125" style="5"/>
    <col min="12801" max="12801" width="27.1796875" style="5" customWidth="1"/>
    <col min="12802" max="12802" width="42.453125" style="5" bestFit="1" customWidth="1"/>
    <col min="12803" max="12804" width="17.81640625" style="5" bestFit="1" customWidth="1"/>
    <col min="12805" max="12805" width="18.54296875" style="5" bestFit="1" customWidth="1"/>
    <col min="12806" max="12807" width="13.54296875" style="5" customWidth="1"/>
    <col min="12808" max="13056" width="11.453125" style="5"/>
    <col min="13057" max="13057" width="27.1796875" style="5" customWidth="1"/>
    <col min="13058" max="13058" width="42.453125" style="5" bestFit="1" customWidth="1"/>
    <col min="13059" max="13060" width="17.81640625" style="5" bestFit="1" customWidth="1"/>
    <col min="13061" max="13061" width="18.54296875" style="5" bestFit="1" customWidth="1"/>
    <col min="13062" max="13063" width="13.54296875" style="5" customWidth="1"/>
    <col min="13064" max="13312" width="11.453125" style="5"/>
    <col min="13313" max="13313" width="27.1796875" style="5" customWidth="1"/>
    <col min="13314" max="13314" width="42.453125" style="5" bestFit="1" customWidth="1"/>
    <col min="13315" max="13316" width="17.81640625" style="5" bestFit="1" customWidth="1"/>
    <col min="13317" max="13317" width="18.54296875" style="5" bestFit="1" customWidth="1"/>
    <col min="13318" max="13319" width="13.54296875" style="5" customWidth="1"/>
    <col min="13320" max="13568" width="11.453125" style="5"/>
    <col min="13569" max="13569" width="27.1796875" style="5" customWidth="1"/>
    <col min="13570" max="13570" width="42.453125" style="5" bestFit="1" customWidth="1"/>
    <col min="13571" max="13572" width="17.81640625" style="5" bestFit="1" customWidth="1"/>
    <col min="13573" max="13573" width="18.54296875" style="5" bestFit="1" customWidth="1"/>
    <col min="13574" max="13575" width="13.54296875" style="5" customWidth="1"/>
    <col min="13576" max="13824" width="11.453125" style="5"/>
    <col min="13825" max="13825" width="27.1796875" style="5" customWidth="1"/>
    <col min="13826" max="13826" width="42.453125" style="5" bestFit="1" customWidth="1"/>
    <col min="13827" max="13828" width="17.81640625" style="5" bestFit="1" customWidth="1"/>
    <col min="13829" max="13829" width="18.54296875" style="5" bestFit="1" customWidth="1"/>
    <col min="13830" max="13831" width="13.54296875" style="5" customWidth="1"/>
    <col min="13832" max="14080" width="11.453125" style="5"/>
    <col min="14081" max="14081" width="27.1796875" style="5" customWidth="1"/>
    <col min="14082" max="14082" width="42.453125" style="5" bestFit="1" customWidth="1"/>
    <col min="14083" max="14084" width="17.81640625" style="5" bestFit="1" customWidth="1"/>
    <col min="14085" max="14085" width="18.54296875" style="5" bestFit="1" customWidth="1"/>
    <col min="14086" max="14087" width="13.54296875" style="5" customWidth="1"/>
    <col min="14088" max="14336" width="11.453125" style="5"/>
    <col min="14337" max="14337" width="27.1796875" style="5" customWidth="1"/>
    <col min="14338" max="14338" width="42.453125" style="5" bestFit="1" customWidth="1"/>
    <col min="14339" max="14340" width="17.81640625" style="5" bestFit="1" customWidth="1"/>
    <col min="14341" max="14341" width="18.54296875" style="5" bestFit="1" customWidth="1"/>
    <col min="14342" max="14343" width="13.54296875" style="5" customWidth="1"/>
    <col min="14344" max="14592" width="11.453125" style="5"/>
    <col min="14593" max="14593" width="27.1796875" style="5" customWidth="1"/>
    <col min="14594" max="14594" width="42.453125" style="5" bestFit="1" customWidth="1"/>
    <col min="14595" max="14596" width="17.81640625" style="5" bestFit="1" customWidth="1"/>
    <col min="14597" max="14597" width="18.54296875" style="5" bestFit="1" customWidth="1"/>
    <col min="14598" max="14599" width="13.54296875" style="5" customWidth="1"/>
    <col min="14600" max="14848" width="11.453125" style="5"/>
    <col min="14849" max="14849" width="27.1796875" style="5" customWidth="1"/>
    <col min="14850" max="14850" width="42.453125" style="5" bestFit="1" customWidth="1"/>
    <col min="14851" max="14852" width="17.81640625" style="5" bestFit="1" customWidth="1"/>
    <col min="14853" max="14853" width="18.54296875" style="5" bestFit="1" customWidth="1"/>
    <col min="14854" max="14855" width="13.54296875" style="5" customWidth="1"/>
    <col min="14856" max="15104" width="11.453125" style="5"/>
    <col min="15105" max="15105" width="27.1796875" style="5" customWidth="1"/>
    <col min="15106" max="15106" width="42.453125" style="5" bestFit="1" customWidth="1"/>
    <col min="15107" max="15108" width="17.81640625" style="5" bestFit="1" customWidth="1"/>
    <col min="15109" max="15109" width="18.54296875" style="5" bestFit="1" customWidth="1"/>
    <col min="15110" max="15111" width="13.54296875" style="5" customWidth="1"/>
    <col min="15112" max="15360" width="11.453125" style="5"/>
    <col min="15361" max="15361" width="27.1796875" style="5" customWidth="1"/>
    <col min="15362" max="15362" width="42.453125" style="5" bestFit="1" customWidth="1"/>
    <col min="15363" max="15364" width="17.81640625" style="5" bestFit="1" customWidth="1"/>
    <col min="15365" max="15365" width="18.54296875" style="5" bestFit="1" customWidth="1"/>
    <col min="15366" max="15367" width="13.54296875" style="5" customWidth="1"/>
    <col min="15368" max="15616" width="11.453125" style="5"/>
    <col min="15617" max="15617" width="27.1796875" style="5" customWidth="1"/>
    <col min="15618" max="15618" width="42.453125" style="5" bestFit="1" customWidth="1"/>
    <col min="15619" max="15620" width="17.81640625" style="5" bestFit="1" customWidth="1"/>
    <col min="15621" max="15621" width="18.54296875" style="5" bestFit="1" customWidth="1"/>
    <col min="15622" max="15623" width="13.54296875" style="5" customWidth="1"/>
    <col min="15624" max="15872" width="11.453125" style="5"/>
    <col min="15873" max="15873" width="27.1796875" style="5" customWidth="1"/>
    <col min="15874" max="15874" width="42.453125" style="5" bestFit="1" customWidth="1"/>
    <col min="15875" max="15876" width="17.81640625" style="5" bestFit="1" customWidth="1"/>
    <col min="15877" max="15877" width="18.54296875" style="5" bestFit="1" customWidth="1"/>
    <col min="15878" max="15879" width="13.54296875" style="5" customWidth="1"/>
    <col min="15880" max="16128" width="11.453125" style="5"/>
    <col min="16129" max="16129" width="27.1796875" style="5" customWidth="1"/>
    <col min="16130" max="16130" width="42.453125" style="5" bestFit="1" customWidth="1"/>
    <col min="16131" max="16132" width="17.81640625" style="5" bestFit="1" customWidth="1"/>
    <col min="16133" max="16133" width="18.54296875" style="5" bestFit="1" customWidth="1"/>
    <col min="16134" max="16135" width="13.54296875" style="5" customWidth="1"/>
    <col min="16136" max="16384" width="11.453125" style="5"/>
  </cols>
  <sheetData>
    <row r="1" spans="1:8" ht="13" x14ac:dyDescent="0.3">
      <c r="A1" s="1" t="s">
        <v>77</v>
      </c>
      <c r="B1" s="2"/>
      <c r="C1" s="3"/>
      <c r="D1" s="3"/>
      <c r="E1" s="4"/>
      <c r="H1" s="6"/>
    </row>
    <row r="2" spans="1:8" ht="13" x14ac:dyDescent="0.3">
      <c r="A2" s="7"/>
      <c r="B2" s="8"/>
    </row>
    <row r="3" spans="1:8" ht="13" x14ac:dyDescent="0.3">
      <c r="A3" s="76" t="s">
        <v>78</v>
      </c>
      <c r="B3" s="77"/>
      <c r="C3" s="78"/>
      <c r="D3" s="55" t="s">
        <v>12</v>
      </c>
    </row>
    <row r="4" spans="1:8" ht="15" customHeight="1" x14ac:dyDescent="0.3">
      <c r="A4" s="79" t="s">
        <v>80</v>
      </c>
      <c r="B4" s="79"/>
      <c r="C4" s="47" t="s">
        <v>81</v>
      </c>
    </row>
    <row r="5" spans="1:8" x14ac:dyDescent="0.25">
      <c r="A5" s="75" t="s">
        <v>41</v>
      </c>
      <c r="B5" s="75"/>
      <c r="C5" s="14">
        <v>6</v>
      </c>
    </row>
    <row r="6" spans="1:8" x14ac:dyDescent="0.25">
      <c r="A6" s="83" t="s">
        <v>0</v>
      </c>
      <c r="B6" s="83"/>
      <c r="C6" s="15">
        <v>28</v>
      </c>
    </row>
    <row r="7" spans="1:8" x14ac:dyDescent="0.25">
      <c r="A7" s="83" t="s">
        <v>42</v>
      </c>
      <c r="B7" s="83"/>
      <c r="C7" s="15">
        <v>13</v>
      </c>
    </row>
    <row r="8" spans="1:8" x14ac:dyDescent="0.25">
      <c r="A8" s="83" t="s">
        <v>43</v>
      </c>
      <c r="B8" s="83"/>
      <c r="C8" s="15">
        <v>20</v>
      </c>
    </row>
    <row r="9" spans="1:8" x14ac:dyDescent="0.25">
      <c r="A9" s="83" t="s">
        <v>44</v>
      </c>
      <c r="B9" s="83"/>
      <c r="C9" s="15">
        <v>18</v>
      </c>
    </row>
    <row r="10" spans="1:8" ht="14.5" x14ac:dyDescent="0.35">
      <c r="A10" s="75" t="s">
        <v>45</v>
      </c>
      <c r="B10" s="75"/>
      <c r="C10" s="15">
        <v>4</v>
      </c>
      <c r="F10"/>
      <c r="G10"/>
    </row>
    <row r="11" spans="1:8" ht="14.5" x14ac:dyDescent="0.35">
      <c r="A11" s="83" t="s">
        <v>2</v>
      </c>
      <c r="B11" s="83"/>
      <c r="C11" s="15">
        <v>7</v>
      </c>
      <c r="F11"/>
      <c r="G11"/>
    </row>
    <row r="12" spans="1:8" ht="14.5" x14ac:dyDescent="0.35">
      <c r="A12" s="75" t="s">
        <v>3</v>
      </c>
      <c r="B12" s="75"/>
      <c r="C12" s="15">
        <v>6</v>
      </c>
      <c r="F12"/>
      <c r="G12"/>
    </row>
    <row r="13" spans="1:8" ht="14.5" x14ac:dyDescent="0.35">
      <c r="A13" s="75" t="s">
        <v>1</v>
      </c>
      <c r="B13" s="75"/>
      <c r="C13" s="15">
        <v>40</v>
      </c>
      <c r="F13"/>
      <c r="G13"/>
    </row>
    <row r="14" spans="1:8" ht="14.5" x14ac:dyDescent="0.35">
      <c r="A14" s="75" t="s">
        <v>46</v>
      </c>
      <c r="B14" s="75"/>
      <c r="C14" s="15">
        <v>2</v>
      </c>
      <c r="F14"/>
      <c r="G14"/>
    </row>
    <row r="15" spans="1:8" ht="14.5" x14ac:dyDescent="0.35">
      <c r="A15" s="75" t="s">
        <v>4</v>
      </c>
      <c r="B15" s="75"/>
      <c r="C15" s="15">
        <v>15</v>
      </c>
      <c r="F15"/>
      <c r="G15"/>
    </row>
    <row r="16" spans="1:8" ht="14.5" x14ac:dyDescent="0.35">
      <c r="A16" s="75" t="s">
        <v>47</v>
      </c>
      <c r="B16" s="75"/>
      <c r="C16" s="15">
        <v>4</v>
      </c>
      <c r="F16"/>
      <c r="G16"/>
    </row>
    <row r="17" spans="1:7" ht="14.5" x14ac:dyDescent="0.35">
      <c r="A17" s="75" t="s">
        <v>48</v>
      </c>
      <c r="B17" s="75"/>
      <c r="C17" s="15">
        <v>1</v>
      </c>
      <c r="F17"/>
      <c r="G17"/>
    </row>
    <row r="18" spans="1:7" ht="14.5" x14ac:dyDescent="0.35">
      <c r="A18" s="75" t="s">
        <v>49</v>
      </c>
      <c r="B18" s="75"/>
      <c r="C18" s="15">
        <v>1</v>
      </c>
      <c r="F18"/>
      <c r="G18"/>
    </row>
    <row r="19" spans="1:7" ht="14.5" x14ac:dyDescent="0.35">
      <c r="A19" s="75" t="s">
        <v>50</v>
      </c>
      <c r="B19" s="75"/>
      <c r="C19" s="15">
        <v>5</v>
      </c>
      <c r="F19"/>
      <c r="G19"/>
    </row>
    <row r="20" spans="1:7" ht="14.5" x14ac:dyDescent="0.35">
      <c r="A20" s="75" t="s">
        <v>51</v>
      </c>
      <c r="B20" s="75"/>
      <c r="C20" s="15">
        <v>3</v>
      </c>
      <c r="F20"/>
      <c r="G20"/>
    </row>
    <row r="21" spans="1:7" ht="14.5" x14ac:dyDescent="0.35">
      <c r="A21" s="75" t="s">
        <v>52</v>
      </c>
      <c r="B21" s="75"/>
      <c r="C21" s="15">
        <v>10</v>
      </c>
      <c r="F21"/>
      <c r="G21"/>
    </row>
    <row r="22" spans="1:7" ht="14.5" x14ac:dyDescent="0.35">
      <c r="A22" s="75" t="s">
        <v>53</v>
      </c>
      <c r="B22" s="75"/>
      <c r="C22" s="15">
        <v>7</v>
      </c>
      <c r="F22"/>
      <c r="G22"/>
    </row>
    <row r="23" spans="1:7" ht="14.5" x14ac:dyDescent="0.35">
      <c r="A23" s="75" t="s">
        <v>76</v>
      </c>
      <c r="B23" s="75"/>
      <c r="C23" s="15">
        <v>1</v>
      </c>
      <c r="F23"/>
      <c r="G23"/>
    </row>
    <row r="24" spans="1:7" ht="14.5" x14ac:dyDescent="0.35">
      <c r="A24" s="75" t="s">
        <v>54</v>
      </c>
      <c r="B24" s="75"/>
      <c r="C24" s="15">
        <v>1</v>
      </c>
      <c r="F24"/>
      <c r="G24"/>
    </row>
    <row r="25" spans="1:7" ht="14.5" x14ac:dyDescent="0.35">
      <c r="A25" s="75" t="s">
        <v>55</v>
      </c>
      <c r="B25" s="75"/>
      <c r="C25" s="15">
        <v>3</v>
      </c>
      <c r="F25"/>
      <c r="G25"/>
    </row>
    <row r="26" spans="1:7" ht="14.5" x14ac:dyDescent="0.35">
      <c r="A26" s="75" t="s">
        <v>56</v>
      </c>
      <c r="B26" s="75"/>
      <c r="C26" s="16">
        <v>2</v>
      </c>
      <c r="F26"/>
      <c r="G26"/>
    </row>
    <row r="27" spans="1:7" ht="14.5" x14ac:dyDescent="0.35">
      <c r="A27" s="75" t="s">
        <v>57</v>
      </c>
      <c r="B27" s="75"/>
      <c r="C27" s="15">
        <v>3</v>
      </c>
      <c r="F27"/>
      <c r="G27"/>
    </row>
    <row r="28" spans="1:7" ht="14.5" x14ac:dyDescent="0.35">
      <c r="A28" s="75" t="s">
        <v>58</v>
      </c>
      <c r="B28" s="75"/>
      <c r="C28" s="15">
        <v>9</v>
      </c>
      <c r="F28"/>
      <c r="G28"/>
    </row>
    <row r="29" spans="1:7" ht="14.5" x14ac:dyDescent="0.35">
      <c r="A29" s="75" t="s">
        <v>59</v>
      </c>
      <c r="B29" s="75"/>
      <c r="C29" s="15">
        <v>1</v>
      </c>
      <c r="F29"/>
      <c r="G29"/>
    </row>
    <row r="30" spans="1:7" ht="14.5" x14ac:dyDescent="0.35">
      <c r="A30" s="75" t="s">
        <v>60</v>
      </c>
      <c r="B30" s="75"/>
      <c r="C30" s="15">
        <v>56</v>
      </c>
      <c r="F30"/>
      <c r="G30"/>
    </row>
    <row r="31" spans="1:7" ht="14.5" x14ac:dyDescent="0.35">
      <c r="A31" s="75" t="s">
        <v>70</v>
      </c>
      <c r="B31" s="75"/>
      <c r="C31" s="15">
        <v>3</v>
      </c>
      <c r="F31"/>
      <c r="G31"/>
    </row>
    <row r="32" spans="1:7" ht="14.5" x14ac:dyDescent="0.35">
      <c r="A32" s="75" t="s">
        <v>71</v>
      </c>
      <c r="B32" s="75"/>
      <c r="C32" s="15">
        <v>6</v>
      </c>
      <c r="F32"/>
      <c r="G32"/>
    </row>
    <row r="33" spans="1:7" ht="14.5" x14ac:dyDescent="0.35">
      <c r="A33" s="75" t="s">
        <v>5</v>
      </c>
      <c r="B33" s="75"/>
      <c r="C33" s="15">
        <v>5</v>
      </c>
      <c r="F33"/>
      <c r="G33"/>
    </row>
    <row r="34" spans="1:7" ht="14.5" x14ac:dyDescent="0.35">
      <c r="A34" s="75" t="s">
        <v>61</v>
      </c>
      <c r="B34" s="75"/>
      <c r="C34" s="15">
        <v>5</v>
      </c>
      <c r="F34"/>
      <c r="G34"/>
    </row>
    <row r="35" spans="1:7" ht="14.5" x14ac:dyDescent="0.35">
      <c r="A35" s="75" t="s">
        <v>62</v>
      </c>
      <c r="B35" s="75"/>
      <c r="C35" s="15">
        <v>6</v>
      </c>
      <c r="F35"/>
      <c r="G35"/>
    </row>
    <row r="36" spans="1:7" ht="14" x14ac:dyDescent="0.3">
      <c r="A36" s="75" t="s">
        <v>63</v>
      </c>
      <c r="B36" s="75"/>
      <c r="C36" s="15">
        <v>11</v>
      </c>
      <c r="F36" s="17"/>
      <c r="G36" s="17"/>
    </row>
    <row r="37" spans="1:7" ht="14.5" x14ac:dyDescent="0.35">
      <c r="A37" s="75" t="s">
        <v>64</v>
      </c>
      <c r="B37" s="75"/>
      <c r="C37" s="15">
        <v>8</v>
      </c>
      <c r="F37"/>
      <c r="G37"/>
    </row>
    <row r="38" spans="1:7" ht="14.5" x14ac:dyDescent="0.35">
      <c r="A38" s="75" t="s">
        <v>65</v>
      </c>
      <c r="B38" s="75"/>
      <c r="C38" s="15">
        <v>5</v>
      </c>
      <c r="F38" s="18"/>
      <c r="G38" s="18"/>
    </row>
    <row r="39" spans="1:7" ht="14.5" x14ac:dyDescent="0.35">
      <c r="A39" s="75" t="s">
        <v>66</v>
      </c>
      <c r="B39" s="75"/>
      <c r="C39" s="15">
        <v>14</v>
      </c>
      <c r="F39" s="18"/>
      <c r="G39" s="18"/>
    </row>
    <row r="40" spans="1:7" ht="14.5" x14ac:dyDescent="0.35">
      <c r="A40" s="13" t="s">
        <v>67</v>
      </c>
      <c r="B40" s="13"/>
      <c r="C40" s="15">
        <v>4</v>
      </c>
      <c r="F40"/>
      <c r="G40"/>
    </row>
    <row r="41" spans="1:7" ht="14.5" x14ac:dyDescent="0.35">
      <c r="A41" s="75" t="s">
        <v>6</v>
      </c>
      <c r="B41" s="75"/>
      <c r="C41" s="15">
        <v>2</v>
      </c>
      <c r="F41"/>
      <c r="G41"/>
    </row>
    <row r="42" spans="1:7" ht="14.5" x14ac:dyDescent="0.35">
      <c r="A42" s="75" t="s">
        <v>72</v>
      </c>
      <c r="B42" s="75"/>
      <c r="C42" s="15">
        <v>2</v>
      </c>
      <c r="F42"/>
      <c r="G42"/>
    </row>
    <row r="43" spans="1:7" ht="14.5" x14ac:dyDescent="0.35">
      <c r="A43" s="75" t="s">
        <v>68</v>
      </c>
      <c r="B43" s="75"/>
      <c r="C43" s="15">
        <v>7</v>
      </c>
      <c r="F43"/>
      <c r="G43"/>
    </row>
    <row r="44" spans="1:7" ht="14.5" x14ac:dyDescent="0.35">
      <c r="A44" s="75" t="s">
        <v>69</v>
      </c>
      <c r="B44" s="75"/>
      <c r="C44" s="15">
        <v>6</v>
      </c>
      <c r="F44" s="18"/>
      <c r="G44" s="18"/>
    </row>
    <row r="45" spans="1:7" ht="14.5" x14ac:dyDescent="0.35">
      <c r="A45" s="75" t="s">
        <v>7</v>
      </c>
      <c r="B45" s="75"/>
      <c r="C45" s="15">
        <v>1</v>
      </c>
      <c r="F45"/>
      <c r="G45"/>
    </row>
    <row r="46" spans="1:7" ht="14.5" x14ac:dyDescent="0.35">
      <c r="B46" s="19" t="s">
        <v>14</v>
      </c>
      <c r="C46" s="20">
        <f>SUM(C5:C45)</f>
        <v>351</v>
      </c>
      <c r="D46" s="48"/>
      <c r="F46"/>
      <c r="G46"/>
    </row>
    <row r="47" spans="1:7" ht="14.5" x14ac:dyDescent="0.35">
      <c r="B47" s="19" t="s">
        <v>9</v>
      </c>
      <c r="C47" s="21">
        <v>268</v>
      </c>
      <c r="D47" s="61">
        <f>C47/C46</f>
        <v>0.76353276353276356</v>
      </c>
      <c r="F47"/>
      <c r="G47"/>
    </row>
    <row r="48" spans="1:7" ht="14.5" x14ac:dyDescent="0.35">
      <c r="B48" s="19" t="s">
        <v>10</v>
      </c>
      <c r="C48" s="21">
        <v>83</v>
      </c>
      <c r="D48" s="61">
        <f>C48/C46</f>
        <v>0.23646723646723647</v>
      </c>
      <c r="F48"/>
      <c r="G48"/>
    </row>
    <row r="49" spans="1:5" ht="13" x14ac:dyDescent="0.3">
      <c r="B49" s="22"/>
      <c r="C49" s="23"/>
    </row>
    <row r="50" spans="1:5" ht="14.5" x14ac:dyDescent="0.3">
      <c r="B50" s="22"/>
      <c r="C50" s="27"/>
      <c r="D50" s="29"/>
      <c r="E50" s="43"/>
    </row>
    <row r="51" spans="1:5" ht="13" x14ac:dyDescent="0.3">
      <c r="A51" s="10" t="s">
        <v>79</v>
      </c>
      <c r="B51" s="10"/>
      <c r="C51" s="24" t="s">
        <v>82</v>
      </c>
      <c r="D51" s="24" t="s">
        <v>12</v>
      </c>
    </row>
    <row r="52" spans="1:5" ht="13" x14ac:dyDescent="0.3">
      <c r="B52" s="19" t="s">
        <v>14</v>
      </c>
      <c r="C52" s="21">
        <v>11</v>
      </c>
      <c r="D52" s="21"/>
    </row>
    <row r="53" spans="1:5" ht="14.5" x14ac:dyDescent="0.3">
      <c r="B53" s="19" t="s">
        <v>9</v>
      </c>
      <c r="C53" s="20">
        <v>10</v>
      </c>
      <c r="D53" s="61">
        <f>C53/C52</f>
        <v>0.90909090909090906</v>
      </c>
    </row>
    <row r="54" spans="1:5" ht="14.5" x14ac:dyDescent="0.3">
      <c r="B54" s="19" t="s">
        <v>10</v>
      </c>
      <c r="C54" s="20">
        <v>1</v>
      </c>
      <c r="D54" s="61">
        <f>C54/C52</f>
        <v>9.0909090909090912E-2</v>
      </c>
    </row>
    <row r="55" spans="1:5" ht="14.5" x14ac:dyDescent="0.3">
      <c r="B55" s="22"/>
      <c r="C55" s="53"/>
      <c r="D55" s="29"/>
      <c r="E55" s="43"/>
    </row>
    <row r="56" spans="1:5" ht="13" x14ac:dyDescent="0.3">
      <c r="A56" s="10" t="s">
        <v>13</v>
      </c>
      <c r="B56" s="10"/>
      <c r="C56" s="24" t="s">
        <v>82</v>
      </c>
      <c r="D56" s="24" t="s">
        <v>12</v>
      </c>
    </row>
    <row r="57" spans="1:5" ht="13" x14ac:dyDescent="0.3">
      <c r="B57" s="19" t="s">
        <v>14</v>
      </c>
      <c r="C57" s="21">
        <v>2</v>
      </c>
      <c r="D57" s="21"/>
    </row>
    <row r="58" spans="1:5" ht="13" x14ac:dyDescent="0.3">
      <c r="B58" s="19" t="s">
        <v>9</v>
      </c>
      <c r="C58" s="21">
        <v>2</v>
      </c>
      <c r="D58" s="62">
        <v>1</v>
      </c>
    </row>
    <row r="59" spans="1:5" ht="13" x14ac:dyDescent="0.3">
      <c r="B59" s="19" t="s">
        <v>10</v>
      </c>
      <c r="C59" s="21"/>
      <c r="D59" s="21"/>
    </row>
    <row r="60" spans="1:5" ht="13" x14ac:dyDescent="0.3">
      <c r="B60" s="22"/>
      <c r="C60" s="43"/>
      <c r="D60" s="9"/>
    </row>
    <row r="61" spans="1:5" ht="13" x14ac:dyDescent="0.3">
      <c r="A61" s="10" t="s">
        <v>17</v>
      </c>
      <c r="B61" s="10"/>
      <c r="C61" s="24" t="s">
        <v>82</v>
      </c>
      <c r="D61" s="24" t="s">
        <v>12</v>
      </c>
    </row>
    <row r="62" spans="1:5" ht="13" x14ac:dyDescent="0.3">
      <c r="B62" s="11" t="s">
        <v>14</v>
      </c>
      <c r="C62" s="12">
        <v>3</v>
      </c>
      <c r="D62" s="12"/>
    </row>
    <row r="63" spans="1:5" ht="14.5" x14ac:dyDescent="0.3">
      <c r="B63" s="19" t="s">
        <v>9</v>
      </c>
      <c r="C63" s="21">
        <v>1</v>
      </c>
      <c r="D63" s="26">
        <f>C63/C62</f>
        <v>0.33333333333333331</v>
      </c>
    </row>
    <row r="64" spans="1:5" ht="14.5" x14ac:dyDescent="0.3">
      <c r="B64" s="19" t="s">
        <v>10</v>
      </c>
      <c r="C64" s="21">
        <v>2</v>
      </c>
      <c r="D64" s="26">
        <f>C64/C62</f>
        <v>0.66666666666666663</v>
      </c>
    </row>
    <row r="65" spans="1:8" ht="13" x14ac:dyDescent="0.3">
      <c r="B65" s="22"/>
      <c r="C65" s="43"/>
      <c r="D65" s="9"/>
    </row>
    <row r="66" spans="1:8" ht="13" x14ac:dyDescent="0.3">
      <c r="B66" s="22"/>
      <c r="C66" s="43"/>
      <c r="D66" s="9"/>
    </row>
    <row r="67" spans="1:8" ht="13" x14ac:dyDescent="0.3">
      <c r="A67" s="10" t="s">
        <v>18</v>
      </c>
      <c r="B67" s="10"/>
      <c r="C67" s="24" t="s">
        <v>82</v>
      </c>
      <c r="D67" s="24" t="s">
        <v>12</v>
      </c>
      <c r="E67" s="51" t="s">
        <v>11</v>
      </c>
    </row>
    <row r="68" spans="1:8" ht="13" x14ac:dyDescent="0.3">
      <c r="B68" s="19" t="s">
        <v>8</v>
      </c>
      <c r="C68" s="20">
        <f>C46+C52+C57+C62</f>
        <v>367</v>
      </c>
      <c r="D68" s="25"/>
      <c r="E68" s="43"/>
    </row>
    <row r="69" spans="1:8" ht="14.5" x14ac:dyDescent="0.3">
      <c r="B69" s="19" t="s">
        <v>9</v>
      </c>
      <c r="C69" s="21">
        <f>C47+C53+C58+C63</f>
        <v>281</v>
      </c>
      <c r="D69" s="61">
        <f>C69/$C$68</f>
        <v>0.76566757493188009</v>
      </c>
    </row>
    <row r="70" spans="1:8" ht="14.5" x14ac:dyDescent="0.3">
      <c r="B70" s="19" t="s">
        <v>10</v>
      </c>
      <c r="C70" s="21">
        <f>C48+C54+C59+C64</f>
        <v>86</v>
      </c>
      <c r="D70" s="61">
        <f>C70/$C$68</f>
        <v>0.23433242506811988</v>
      </c>
    </row>
    <row r="71" spans="1:8" ht="14.5" x14ac:dyDescent="0.3">
      <c r="B71" s="22"/>
      <c r="C71" s="23"/>
      <c r="D71" s="29"/>
    </row>
    <row r="72" spans="1:8" ht="14.5" x14ac:dyDescent="0.3">
      <c r="B72" s="22"/>
      <c r="C72" s="23"/>
      <c r="D72" s="29"/>
    </row>
    <row r="73" spans="1:8" s="30" customFormat="1" ht="14.5" x14ac:dyDescent="0.3">
      <c r="B73" s="22"/>
      <c r="C73" s="23"/>
      <c r="D73" s="29"/>
      <c r="E73" s="31"/>
    </row>
    <row r="74" spans="1:8" ht="13" x14ac:dyDescent="0.3">
      <c r="A74" s="1" t="s">
        <v>19</v>
      </c>
      <c r="B74" s="2"/>
      <c r="C74" s="3"/>
      <c r="D74" s="3"/>
      <c r="E74" s="58"/>
      <c r="H74" s="6"/>
    </row>
    <row r="75" spans="1:8" ht="13" x14ac:dyDescent="0.3">
      <c r="B75" s="32"/>
      <c r="C75" s="23"/>
      <c r="E75" s="59"/>
    </row>
    <row r="76" spans="1:8" ht="13" x14ac:dyDescent="0.3">
      <c r="A76" s="10" t="s">
        <v>85</v>
      </c>
      <c r="B76" s="10"/>
      <c r="C76" s="10"/>
      <c r="D76" s="10"/>
      <c r="E76" s="51"/>
    </row>
    <row r="77" spans="1:8" ht="13" x14ac:dyDescent="0.3">
      <c r="A77" s="11" t="s">
        <v>21</v>
      </c>
      <c r="B77" s="12" t="s">
        <v>14</v>
      </c>
      <c r="C77" s="12" t="s">
        <v>15</v>
      </c>
      <c r="D77" s="12" t="s">
        <v>16</v>
      </c>
      <c r="E77" s="43"/>
    </row>
    <row r="78" spans="1:8" ht="13" x14ac:dyDescent="0.3">
      <c r="A78" s="11" t="s">
        <v>22</v>
      </c>
      <c r="B78" s="33">
        <v>195</v>
      </c>
      <c r="C78" s="34">
        <v>82</v>
      </c>
      <c r="D78" s="34">
        <v>113</v>
      </c>
      <c r="E78" s="43"/>
    </row>
    <row r="79" spans="1:8" ht="13" x14ac:dyDescent="0.3">
      <c r="A79" s="11" t="s">
        <v>23</v>
      </c>
      <c r="B79" s="33">
        <v>210</v>
      </c>
      <c r="C79" s="34">
        <v>60</v>
      </c>
      <c r="D79" s="34">
        <v>150</v>
      </c>
      <c r="E79" s="43"/>
    </row>
    <row r="80" spans="1:8" ht="13" x14ac:dyDescent="0.3">
      <c r="A80" s="11" t="s">
        <v>24</v>
      </c>
      <c r="B80" s="33">
        <v>102</v>
      </c>
      <c r="C80" s="34">
        <v>63</v>
      </c>
      <c r="D80" s="34">
        <v>39</v>
      </c>
      <c r="E80" s="43"/>
    </row>
    <row r="81" spans="1:12" ht="13" x14ac:dyDescent="0.3">
      <c r="A81" s="11" t="s">
        <v>25</v>
      </c>
      <c r="B81" s="33">
        <v>152</v>
      </c>
      <c r="C81" s="34">
        <v>101</v>
      </c>
      <c r="D81" s="34">
        <v>51</v>
      </c>
      <c r="E81" s="43"/>
    </row>
    <row r="82" spans="1:12" s="28" customFormat="1" ht="13" x14ac:dyDescent="0.3">
      <c r="A82" s="19" t="s">
        <v>26</v>
      </c>
      <c r="B82" s="35">
        <v>84</v>
      </c>
      <c r="C82" s="36">
        <v>48</v>
      </c>
      <c r="D82" s="36">
        <v>36</v>
      </c>
      <c r="E82" s="43"/>
    </row>
    <row r="83" spans="1:12" ht="13" x14ac:dyDescent="0.3">
      <c r="A83" s="11" t="s">
        <v>8</v>
      </c>
      <c r="B83" s="33">
        <v>743</v>
      </c>
      <c r="C83" s="37">
        <f>SUM(C78:C82)</f>
        <v>354</v>
      </c>
      <c r="D83" s="37">
        <f>SUM(D78:D82)</f>
        <v>389</v>
      </c>
      <c r="E83" s="60"/>
      <c r="F83" s="56"/>
      <c r="G83" s="57"/>
    </row>
    <row r="84" spans="1:12" ht="13" x14ac:dyDescent="0.3">
      <c r="A84" s="19" t="s">
        <v>27</v>
      </c>
      <c r="B84" s="35">
        <v>389</v>
      </c>
      <c r="C84" s="49">
        <f>B84/B83</f>
        <v>0.52355316285329745</v>
      </c>
      <c r="D84" s="38"/>
    </row>
    <row r="85" spans="1:12" ht="13" x14ac:dyDescent="0.3">
      <c r="A85" s="19" t="s">
        <v>28</v>
      </c>
      <c r="B85" s="35">
        <v>354</v>
      </c>
      <c r="C85" s="49">
        <f>B85/B83</f>
        <v>0.47644683714670255</v>
      </c>
      <c r="D85" s="38"/>
    </row>
    <row r="87" spans="1:12" x14ac:dyDescent="0.25">
      <c r="C87" s="6"/>
    </row>
    <row r="88" spans="1:12" ht="13" x14ac:dyDescent="0.3">
      <c r="A88" s="10" t="s">
        <v>20</v>
      </c>
      <c r="B88" s="80" t="s">
        <v>29</v>
      </c>
      <c r="C88" s="81"/>
      <c r="D88" s="82"/>
      <c r="E88" s="39"/>
      <c r="F88" s="39"/>
      <c r="G88" s="39"/>
      <c r="H88" s="39"/>
      <c r="I88" s="52"/>
    </row>
    <row r="89" spans="1:12" ht="26" x14ac:dyDescent="0.3">
      <c r="A89" s="11" t="s">
        <v>21</v>
      </c>
      <c r="B89" s="20" t="s">
        <v>73</v>
      </c>
      <c r="C89" s="12" t="s">
        <v>30</v>
      </c>
      <c r="D89" s="12" t="s">
        <v>31</v>
      </c>
      <c r="E89" s="54" t="s">
        <v>84</v>
      </c>
      <c r="F89" s="40" t="s">
        <v>83</v>
      </c>
      <c r="G89" s="40" t="s">
        <v>32</v>
      </c>
      <c r="H89" s="40" t="s">
        <v>74</v>
      </c>
      <c r="I89" s="12" t="s">
        <v>33</v>
      </c>
      <c r="L89" s="41"/>
    </row>
    <row r="90" spans="1:12" ht="13" x14ac:dyDescent="0.3">
      <c r="A90" s="11" t="s">
        <v>22</v>
      </c>
      <c r="B90" s="34">
        <v>2</v>
      </c>
      <c r="C90" s="14">
        <v>26</v>
      </c>
      <c r="D90" s="14">
        <v>77</v>
      </c>
      <c r="E90" s="14">
        <v>0</v>
      </c>
      <c r="F90" s="14">
        <v>0</v>
      </c>
      <c r="G90" s="14">
        <v>89</v>
      </c>
      <c r="H90" s="14">
        <v>1</v>
      </c>
      <c r="I90" s="33">
        <f>SUM(B90:H90)</f>
        <v>195</v>
      </c>
      <c r="L90" s="63"/>
    </row>
    <row r="91" spans="1:12" ht="13" x14ac:dyDescent="0.3">
      <c r="A91" s="11" t="s">
        <v>23</v>
      </c>
      <c r="B91" s="34">
        <v>0</v>
      </c>
      <c r="C91" s="14">
        <v>4</v>
      </c>
      <c r="D91" s="14">
        <v>50</v>
      </c>
      <c r="E91" s="14">
        <v>1</v>
      </c>
      <c r="F91" s="14">
        <v>1</v>
      </c>
      <c r="G91" s="14">
        <v>152</v>
      </c>
      <c r="H91" s="14">
        <v>2</v>
      </c>
      <c r="I91" s="33">
        <f t="shared" ref="I91:I95" si="0">SUM(B91:H91)</f>
        <v>210</v>
      </c>
      <c r="L91" s="63"/>
    </row>
    <row r="92" spans="1:12" ht="13" x14ac:dyDescent="0.3">
      <c r="A92" s="11" t="s">
        <v>24</v>
      </c>
      <c r="B92" s="34">
        <v>0</v>
      </c>
      <c r="C92" s="14">
        <v>20</v>
      </c>
      <c r="D92" s="14">
        <v>31</v>
      </c>
      <c r="E92" s="14">
        <v>0</v>
      </c>
      <c r="F92" s="14">
        <v>0</v>
      </c>
      <c r="G92" s="14">
        <v>51</v>
      </c>
      <c r="H92" s="14">
        <v>0</v>
      </c>
      <c r="I92" s="33">
        <f t="shared" si="0"/>
        <v>102</v>
      </c>
      <c r="L92" s="63"/>
    </row>
    <row r="93" spans="1:12" ht="13" x14ac:dyDescent="0.3">
      <c r="A93" s="11" t="s">
        <v>25</v>
      </c>
      <c r="B93" s="34">
        <v>3</v>
      </c>
      <c r="C93" s="14">
        <v>22</v>
      </c>
      <c r="D93" s="14">
        <v>25</v>
      </c>
      <c r="E93" s="14">
        <v>6</v>
      </c>
      <c r="F93" s="14">
        <v>3</v>
      </c>
      <c r="G93" s="14">
        <v>93</v>
      </c>
      <c r="H93" s="14">
        <v>0</v>
      </c>
      <c r="I93" s="33">
        <f t="shared" si="0"/>
        <v>152</v>
      </c>
      <c r="L93" s="63"/>
    </row>
    <row r="94" spans="1:12" ht="13" x14ac:dyDescent="0.3">
      <c r="A94" s="11" t="s">
        <v>26</v>
      </c>
      <c r="B94" s="34">
        <v>4</v>
      </c>
      <c r="C94" s="14">
        <v>10</v>
      </c>
      <c r="D94" s="14">
        <v>18</v>
      </c>
      <c r="E94" s="14">
        <v>1</v>
      </c>
      <c r="F94" s="14">
        <v>0</v>
      </c>
      <c r="G94" s="14">
        <v>51</v>
      </c>
      <c r="H94" s="14">
        <v>0</v>
      </c>
      <c r="I94" s="33">
        <f t="shared" si="0"/>
        <v>84</v>
      </c>
      <c r="L94" s="63"/>
    </row>
    <row r="95" spans="1:12" ht="13" x14ac:dyDescent="0.3">
      <c r="A95" s="11" t="s">
        <v>8</v>
      </c>
      <c r="B95" s="33">
        <f t="shared" ref="B95:H95" si="1">SUM(B90:B94)</f>
        <v>9</v>
      </c>
      <c r="C95" s="33">
        <f t="shared" si="1"/>
        <v>82</v>
      </c>
      <c r="D95" s="33">
        <f t="shared" si="1"/>
        <v>201</v>
      </c>
      <c r="E95" s="33">
        <f t="shared" si="1"/>
        <v>8</v>
      </c>
      <c r="F95" s="33">
        <f t="shared" si="1"/>
        <v>4</v>
      </c>
      <c r="G95" s="33">
        <f t="shared" si="1"/>
        <v>436</v>
      </c>
      <c r="H95" s="33">
        <f t="shared" si="1"/>
        <v>3</v>
      </c>
      <c r="I95" s="33">
        <f t="shared" si="0"/>
        <v>743</v>
      </c>
      <c r="L95" s="64"/>
    </row>
    <row r="96" spans="1:12" x14ac:dyDescent="0.25">
      <c r="L96" s="30"/>
    </row>
    <row r="98" spans="1:10" ht="14.5" x14ac:dyDescent="0.35">
      <c r="A98" s="10" t="s">
        <v>20</v>
      </c>
      <c r="B98" s="80" t="s">
        <v>91</v>
      </c>
      <c r="C98" s="81"/>
      <c r="D98" s="81"/>
      <c r="E98" s="82"/>
      <c r="F98" s="24"/>
      <c r="G98" s="51"/>
      <c r="H98"/>
    </row>
    <row r="99" spans="1:10" ht="52.5" x14ac:dyDescent="0.35">
      <c r="A99" s="11" t="s">
        <v>21</v>
      </c>
      <c r="B99" s="40" t="s">
        <v>34</v>
      </c>
      <c r="C99" s="40" t="s">
        <v>35</v>
      </c>
      <c r="D99" s="40" t="s">
        <v>36</v>
      </c>
      <c r="E99" s="54" t="s">
        <v>75</v>
      </c>
      <c r="F99" s="12" t="s">
        <v>33</v>
      </c>
      <c r="G99" s="41"/>
      <c r="H99" s="65"/>
      <c r="I99" s="9"/>
      <c r="J99" s="9"/>
    </row>
    <row r="100" spans="1:10" ht="13" x14ac:dyDescent="0.3">
      <c r="A100" s="11" t="s">
        <v>22</v>
      </c>
      <c r="B100" s="15">
        <v>81</v>
      </c>
      <c r="C100" s="15">
        <v>14</v>
      </c>
      <c r="D100" s="15">
        <v>8</v>
      </c>
      <c r="E100" s="15">
        <v>92</v>
      </c>
      <c r="F100" s="12">
        <f t="shared" ref="F100:F105" si="2">SUM(B100:E100)</f>
        <v>195</v>
      </c>
      <c r="G100" s="41"/>
      <c r="H100" s="66" t="s">
        <v>39</v>
      </c>
      <c r="I100" s="74" t="s">
        <v>40</v>
      </c>
      <c r="J100" s="74"/>
    </row>
    <row r="101" spans="1:10" ht="13" x14ac:dyDescent="0.3">
      <c r="A101" s="11" t="s">
        <v>23</v>
      </c>
      <c r="B101" s="15">
        <v>47</v>
      </c>
      <c r="C101" s="15">
        <v>2</v>
      </c>
      <c r="D101" s="15">
        <v>3</v>
      </c>
      <c r="E101" s="15">
        <v>158</v>
      </c>
      <c r="F101" s="12">
        <f t="shared" si="2"/>
        <v>210</v>
      </c>
      <c r="G101" s="41"/>
      <c r="H101" s="67" t="s">
        <v>86</v>
      </c>
      <c r="I101" s="74">
        <v>1600</v>
      </c>
      <c r="J101" s="74"/>
    </row>
    <row r="102" spans="1:10" ht="13" x14ac:dyDescent="0.3">
      <c r="A102" s="11" t="s">
        <v>24</v>
      </c>
      <c r="B102" s="15">
        <v>36</v>
      </c>
      <c r="C102" s="15">
        <v>7</v>
      </c>
      <c r="D102" s="15">
        <v>7</v>
      </c>
      <c r="E102" s="15">
        <v>52</v>
      </c>
      <c r="F102" s="12">
        <f t="shared" si="2"/>
        <v>102</v>
      </c>
      <c r="G102" s="41"/>
      <c r="H102" s="67" t="s">
        <v>88</v>
      </c>
      <c r="I102" s="74">
        <v>1200</v>
      </c>
      <c r="J102" s="74"/>
    </row>
    <row r="103" spans="1:10" ht="13" x14ac:dyDescent="0.3">
      <c r="A103" s="11" t="s">
        <v>25</v>
      </c>
      <c r="B103" s="15">
        <v>42</v>
      </c>
      <c r="C103" s="15">
        <v>3</v>
      </c>
      <c r="D103" s="15">
        <v>4</v>
      </c>
      <c r="E103" s="15">
        <v>103</v>
      </c>
      <c r="F103" s="12">
        <f t="shared" si="2"/>
        <v>152</v>
      </c>
      <c r="G103" s="41"/>
      <c r="H103" s="67" t="s">
        <v>87</v>
      </c>
      <c r="I103" s="74">
        <v>800</v>
      </c>
      <c r="J103" s="74"/>
    </row>
    <row r="104" spans="1:10" s="28" customFormat="1" ht="13" x14ac:dyDescent="0.3">
      <c r="A104" s="19" t="s">
        <v>26</v>
      </c>
      <c r="B104" s="42">
        <v>7</v>
      </c>
      <c r="C104" s="42"/>
      <c r="D104" s="42">
        <v>5</v>
      </c>
      <c r="E104" s="42">
        <v>72</v>
      </c>
      <c r="F104" s="12">
        <f t="shared" si="2"/>
        <v>84</v>
      </c>
      <c r="G104" s="43"/>
      <c r="H104" s="67" t="s">
        <v>89</v>
      </c>
      <c r="I104" s="73" t="s">
        <v>90</v>
      </c>
      <c r="J104" s="73"/>
    </row>
    <row r="105" spans="1:10" ht="14.5" x14ac:dyDescent="0.35">
      <c r="A105" s="11" t="s">
        <v>8</v>
      </c>
      <c r="B105" s="12">
        <f>SUM(B100:B104)</f>
        <v>213</v>
      </c>
      <c r="C105" s="12">
        <f>SUM(C100:C104)</f>
        <v>26</v>
      </c>
      <c r="D105" s="12">
        <f>SUM(D100:D104)</f>
        <v>27</v>
      </c>
      <c r="E105" s="12">
        <f>SUM(E100:E104)</f>
        <v>477</v>
      </c>
      <c r="F105" s="12">
        <f t="shared" si="2"/>
        <v>743</v>
      </c>
      <c r="G105" s="41"/>
      <c r="H105"/>
    </row>
    <row r="108" spans="1:10" ht="26" x14ac:dyDescent="0.3">
      <c r="A108" s="10" t="s">
        <v>20</v>
      </c>
      <c r="B108" s="44" t="s">
        <v>37</v>
      </c>
      <c r="C108" s="50" t="s">
        <v>38</v>
      </c>
      <c r="D108" s="68"/>
      <c r="E108" s="68"/>
    </row>
    <row r="109" spans="1:10" ht="13" x14ac:dyDescent="0.3">
      <c r="A109" s="11" t="s">
        <v>22</v>
      </c>
      <c r="B109" s="45">
        <v>93</v>
      </c>
      <c r="C109" s="45">
        <v>48</v>
      </c>
      <c r="D109" s="71"/>
      <c r="E109" s="71"/>
    </row>
    <row r="110" spans="1:10" ht="13" x14ac:dyDescent="0.3">
      <c r="A110" s="11" t="s">
        <v>23</v>
      </c>
      <c r="B110" s="45">
        <v>46</v>
      </c>
      <c r="C110" s="45">
        <v>26</v>
      </c>
      <c r="D110" s="71"/>
      <c r="E110" s="71"/>
    </row>
    <row r="111" spans="1:10" ht="13" x14ac:dyDescent="0.3">
      <c r="A111" s="11" t="s">
        <v>24</v>
      </c>
      <c r="B111" s="45">
        <v>48</v>
      </c>
      <c r="C111" s="45">
        <v>30</v>
      </c>
      <c r="D111" s="71"/>
      <c r="E111" s="71"/>
    </row>
    <row r="112" spans="1:10" ht="13" x14ac:dyDescent="0.3">
      <c r="A112" s="11" t="s">
        <v>25</v>
      </c>
      <c r="B112" s="45">
        <v>81</v>
      </c>
      <c r="C112" s="45">
        <v>50</v>
      </c>
      <c r="D112" s="71"/>
      <c r="E112" s="71"/>
      <c r="F112" s="69"/>
    </row>
    <row r="113" spans="1:6" ht="13" x14ac:dyDescent="0.3">
      <c r="A113" s="11" t="s">
        <v>26</v>
      </c>
      <c r="B113" s="45">
        <v>56</v>
      </c>
      <c r="C113" s="45">
        <v>32</v>
      </c>
      <c r="D113" s="71"/>
      <c r="E113" s="71"/>
      <c r="F113" s="70"/>
    </row>
    <row r="114" spans="1:6" ht="13" x14ac:dyDescent="0.3">
      <c r="A114" s="11" t="s">
        <v>8</v>
      </c>
      <c r="B114" s="46">
        <f>SUM(B109:B113)</f>
        <v>324</v>
      </c>
      <c r="C114" s="46">
        <f>SUM(C109:C113)</f>
        <v>186</v>
      </c>
      <c r="D114" s="72"/>
      <c r="E114" s="72"/>
      <c r="F114" s="70"/>
    </row>
    <row r="115" spans="1:6" x14ac:dyDescent="0.25">
      <c r="E115" s="5"/>
    </row>
  </sheetData>
  <mergeCells count="49">
    <mergeCell ref="B88:D88"/>
    <mergeCell ref="B98:E9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9:B19"/>
    <mergeCell ref="A20:B20"/>
    <mergeCell ref="A21:B21"/>
    <mergeCell ref="A22:B22"/>
    <mergeCell ref="A4:B4"/>
    <mergeCell ref="A15:B15"/>
    <mergeCell ref="A16:B16"/>
    <mergeCell ref="A17:B17"/>
    <mergeCell ref="A18:B18"/>
    <mergeCell ref="A31:B31"/>
    <mergeCell ref="A32:B32"/>
    <mergeCell ref="A23:B23"/>
    <mergeCell ref="A24:B24"/>
    <mergeCell ref="A25:B25"/>
    <mergeCell ref="A26:B26"/>
    <mergeCell ref="A27:B27"/>
    <mergeCell ref="A43:B43"/>
    <mergeCell ref="A44:B44"/>
    <mergeCell ref="A45:B45"/>
    <mergeCell ref="A3:C3"/>
    <mergeCell ref="A38:B38"/>
    <mergeCell ref="A39:B39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I104:J104"/>
    <mergeCell ref="I100:J100"/>
    <mergeCell ref="I102:J102"/>
    <mergeCell ref="I101:J101"/>
    <mergeCell ref="I103:J103"/>
  </mergeCells>
  <pageMargins left="0.15748031496062992" right="0.15748031496062992" top="0.15748031496062992" bottom="0.15748031496062992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D6AB-A8AF-4D18-883C-8E2849FC58B7}">
  <dimension ref="A2:D27"/>
  <sheetViews>
    <sheetView tabSelected="1" workbookViewId="0">
      <selection activeCell="G10" sqref="G10"/>
    </sheetView>
  </sheetViews>
  <sheetFormatPr defaultRowHeight="14.5" x14ac:dyDescent="0.35"/>
  <cols>
    <col min="1" max="1" width="51.1796875" bestFit="1" customWidth="1"/>
    <col min="2" max="2" width="10.453125" bestFit="1" customWidth="1"/>
    <col min="3" max="3" width="10.7265625" bestFit="1" customWidth="1"/>
    <col min="4" max="4" width="10.1796875" bestFit="1" customWidth="1"/>
  </cols>
  <sheetData>
    <row r="2" spans="1:4" ht="15.5" x14ac:dyDescent="0.35">
      <c r="A2" s="84" t="s">
        <v>92</v>
      </c>
    </row>
    <row r="3" spans="1:4" ht="15.5" x14ac:dyDescent="0.35">
      <c r="A3" s="84"/>
    </row>
    <row r="4" spans="1:4" x14ac:dyDescent="0.35">
      <c r="A4" t="s">
        <v>85</v>
      </c>
    </row>
    <row r="5" spans="1:4" x14ac:dyDescent="0.35">
      <c r="A5" t="s">
        <v>93</v>
      </c>
    </row>
    <row r="7" spans="1:4" ht="18.5" x14ac:dyDescent="0.45">
      <c r="A7" s="85" t="s">
        <v>19</v>
      </c>
      <c r="B7" s="86"/>
      <c r="C7" s="86"/>
      <c r="D7" s="86"/>
    </row>
    <row r="8" spans="1:4" ht="15.5" x14ac:dyDescent="0.35">
      <c r="A8" s="87" t="s">
        <v>21</v>
      </c>
      <c r="B8" s="88" t="s">
        <v>14</v>
      </c>
      <c r="C8" s="88" t="s">
        <v>15</v>
      </c>
      <c r="D8" s="88" t="s">
        <v>16</v>
      </c>
    </row>
    <row r="9" spans="1:4" ht="15.5" x14ac:dyDescent="0.35">
      <c r="A9" s="89" t="s">
        <v>94</v>
      </c>
      <c r="B9" s="90">
        <f>C9+D9</f>
        <v>195</v>
      </c>
      <c r="C9" s="91">
        <v>82</v>
      </c>
      <c r="D9" s="91">
        <v>113</v>
      </c>
    </row>
    <row r="10" spans="1:4" ht="15.5" x14ac:dyDescent="0.35">
      <c r="A10" s="89" t="s">
        <v>95</v>
      </c>
      <c r="B10" s="90">
        <f t="shared" ref="B10:B14" si="0">C10+D10</f>
        <v>210</v>
      </c>
      <c r="C10" s="91">
        <v>60</v>
      </c>
      <c r="D10" s="91">
        <v>150</v>
      </c>
    </row>
    <row r="11" spans="1:4" ht="15.5" x14ac:dyDescent="0.35">
      <c r="A11" s="89" t="s">
        <v>96</v>
      </c>
      <c r="B11" s="90">
        <f t="shared" si="0"/>
        <v>102</v>
      </c>
      <c r="C11" s="91">
        <v>63</v>
      </c>
      <c r="D11" s="91">
        <v>39</v>
      </c>
    </row>
    <row r="12" spans="1:4" ht="15.5" x14ac:dyDescent="0.35">
      <c r="A12" s="89" t="s">
        <v>97</v>
      </c>
      <c r="B12" s="90">
        <f t="shared" si="0"/>
        <v>152</v>
      </c>
      <c r="C12" s="91">
        <v>101</v>
      </c>
      <c r="D12" s="91">
        <v>51</v>
      </c>
    </row>
    <row r="13" spans="1:4" ht="15.5" x14ac:dyDescent="0.35">
      <c r="A13" s="92" t="s">
        <v>98</v>
      </c>
      <c r="B13" s="90">
        <f>C13+D13</f>
        <v>84</v>
      </c>
      <c r="C13" s="93">
        <v>48</v>
      </c>
      <c r="D13" s="93">
        <v>36</v>
      </c>
    </row>
    <row r="14" spans="1:4" ht="15.5" x14ac:dyDescent="0.35">
      <c r="A14" s="89" t="s">
        <v>8</v>
      </c>
      <c r="B14" s="90">
        <f t="shared" si="0"/>
        <v>743</v>
      </c>
      <c r="C14" s="94">
        <f>SUM(C9:C13)</f>
        <v>354</v>
      </c>
      <c r="D14" s="94">
        <f>SUM(D9:D13)</f>
        <v>389</v>
      </c>
    </row>
    <row r="15" spans="1:4" ht="15.5" x14ac:dyDescent="0.35">
      <c r="A15" s="92" t="s">
        <v>27</v>
      </c>
      <c r="B15" s="95">
        <f>D14</f>
        <v>389</v>
      </c>
      <c r="C15" s="96">
        <f>B15/B14</f>
        <v>0.52355316285329745</v>
      </c>
      <c r="D15" s="97"/>
    </row>
    <row r="16" spans="1:4" ht="15.5" x14ac:dyDescent="0.35">
      <c r="A16" s="92" t="s">
        <v>28</v>
      </c>
      <c r="B16" s="95">
        <f>C14</f>
        <v>354</v>
      </c>
      <c r="C16" s="96">
        <f>B16/B14</f>
        <v>0.47644683714670255</v>
      </c>
      <c r="D16" s="97"/>
    </row>
    <row r="17" spans="1:4" ht="15.5" x14ac:dyDescent="0.35">
      <c r="A17" s="98"/>
      <c r="B17" s="99"/>
      <c r="C17" s="100"/>
      <c r="D17" s="97"/>
    </row>
    <row r="18" spans="1:4" ht="15.5" x14ac:dyDescent="0.35">
      <c r="A18" s="101" t="s">
        <v>99</v>
      </c>
      <c r="B18" s="99"/>
      <c r="C18" s="100"/>
      <c r="D18" s="97"/>
    </row>
    <row r="19" spans="1:4" x14ac:dyDescent="0.35">
      <c r="A19" s="101" t="s">
        <v>100</v>
      </c>
    </row>
    <row r="21" spans="1:4" ht="18.5" x14ac:dyDescent="0.45">
      <c r="A21" s="102" t="s">
        <v>101</v>
      </c>
      <c r="B21" s="88" t="s">
        <v>14</v>
      </c>
      <c r="C21" s="88" t="s">
        <v>15</v>
      </c>
      <c r="D21" s="88" t="s">
        <v>16</v>
      </c>
    </row>
    <row r="22" spans="1:4" ht="15.5" x14ac:dyDescent="0.35">
      <c r="A22" s="89" t="s">
        <v>102</v>
      </c>
      <c r="B22" s="90">
        <v>352</v>
      </c>
      <c r="C22" s="91">
        <v>83</v>
      </c>
      <c r="D22" s="91">
        <v>269</v>
      </c>
    </row>
    <row r="23" spans="1:4" ht="15.5" x14ac:dyDescent="0.35">
      <c r="A23" s="103" t="s">
        <v>103</v>
      </c>
      <c r="B23" s="104">
        <v>11</v>
      </c>
      <c r="C23" s="105">
        <v>1</v>
      </c>
      <c r="D23" s="105">
        <v>10</v>
      </c>
    </row>
    <row r="24" spans="1:4" ht="15.5" x14ac:dyDescent="0.35">
      <c r="A24" s="103" t="s">
        <v>104</v>
      </c>
      <c r="B24" s="104">
        <v>5</v>
      </c>
      <c r="C24" s="105">
        <v>2</v>
      </c>
      <c r="D24" s="105">
        <v>3</v>
      </c>
    </row>
    <row r="25" spans="1:4" ht="15.5" x14ac:dyDescent="0.35">
      <c r="A25" s="89" t="s">
        <v>8</v>
      </c>
      <c r="B25" s="90">
        <v>368</v>
      </c>
      <c r="C25" s="94">
        <v>86</v>
      </c>
      <c r="D25" s="94">
        <v>282</v>
      </c>
    </row>
    <row r="26" spans="1:4" ht="15.5" x14ac:dyDescent="0.35">
      <c r="A26" s="92" t="s">
        <v>27</v>
      </c>
      <c r="B26" s="95">
        <v>282</v>
      </c>
      <c r="C26" s="96">
        <v>0.76630434782608692</v>
      </c>
      <c r="D26" s="97"/>
    </row>
    <row r="27" spans="1:4" ht="15.5" x14ac:dyDescent="0.35">
      <c r="A27" s="92" t="s">
        <v>28</v>
      </c>
      <c r="B27" s="95">
        <v>86</v>
      </c>
      <c r="C27" s="96">
        <v>0.23369565217391305</v>
      </c>
      <c r="D27" s="9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Transparència vs Memòria</vt:lpstr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Puigví Vilà</dc:creator>
  <cp:lastModifiedBy>Ricard Giramé Parareda</cp:lastModifiedBy>
  <dcterms:created xsi:type="dcterms:W3CDTF">2019-07-03T06:48:33Z</dcterms:created>
  <dcterms:modified xsi:type="dcterms:W3CDTF">2020-10-15T16:03:21Z</dcterms:modified>
</cp:coreProperties>
</file>